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308A2DDC-2511-467D-AE48-53ACC5337CC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7" i="1"/>
  <c r="E7" i="1" l="1"/>
  <c r="B3" i="3" l="1"/>
  <c r="E9" i="1"/>
  <c r="G7" i="1"/>
  <c r="E8" i="1"/>
  <c r="E10" i="1"/>
  <c r="E11" i="1"/>
  <c r="E12" i="1"/>
  <c r="E13" i="1"/>
  <c r="E14" i="1"/>
  <c r="E15" i="1"/>
  <c r="E16" i="1"/>
  <c r="G8" i="1"/>
  <c r="G9" i="1"/>
  <c r="G10" i="1"/>
  <c r="G11" i="1"/>
  <c r="G12" i="1"/>
  <c r="G13" i="1"/>
  <c r="G14" i="1"/>
  <c r="G15" i="1"/>
  <c r="G16" i="1"/>
  <c r="I7" i="1"/>
  <c r="I8" i="1"/>
  <c r="I9" i="1"/>
  <c r="I10" i="1"/>
  <c r="I11" i="1"/>
  <c r="I12" i="1"/>
  <c r="I13" i="1"/>
  <c r="I14" i="1"/>
  <c r="I15" i="1"/>
  <c r="I16" i="1"/>
  <c r="K7" i="1"/>
  <c r="K8" i="1"/>
  <c r="K9" i="1"/>
  <c r="K10" i="1"/>
  <c r="K11" i="1"/>
  <c r="K12" i="1"/>
  <c r="K13" i="1"/>
  <c r="K14" i="1"/>
  <c r="K15" i="1"/>
  <c r="K16" i="1"/>
  <c r="M7" i="1"/>
  <c r="M8" i="1"/>
  <c r="M9" i="1"/>
  <c r="M10" i="1"/>
  <c r="M11" i="1"/>
  <c r="M12" i="1"/>
  <c r="M13" i="1"/>
  <c r="M14" i="1"/>
  <c r="M15" i="1"/>
  <c r="M16" i="1"/>
  <c r="O7" i="1"/>
  <c r="O8" i="1"/>
  <c r="O9" i="1"/>
  <c r="O10" i="1"/>
  <c r="O11" i="1"/>
  <c r="O12" i="1"/>
  <c r="O13" i="1"/>
  <c r="O14" i="1"/>
  <c r="O15" i="1"/>
  <c r="O16" i="1"/>
  <c r="Q7" i="1"/>
  <c r="Q8" i="1"/>
  <c r="Q9" i="1"/>
  <c r="Q10" i="1"/>
  <c r="Q11" i="1"/>
  <c r="Q12" i="1"/>
  <c r="Q13" i="1"/>
  <c r="Q14" i="1"/>
  <c r="Q15" i="1"/>
  <c r="Q16" i="1"/>
  <c r="T8" i="1" l="1"/>
  <c r="T9" i="1"/>
  <c r="T10" i="1"/>
  <c r="T11" i="1"/>
  <c r="T12" i="1"/>
  <c r="T13" i="1"/>
  <c r="T14" i="1"/>
  <c r="S15" i="1"/>
  <c r="T15" i="1" s="1"/>
  <c r="S16" i="1"/>
  <c r="T16" i="1" s="1"/>
  <c r="T7" i="1"/>
  <c r="U8" i="1" l="1"/>
  <c r="U12" i="1"/>
  <c r="U16" i="1"/>
  <c r="U7" i="1"/>
  <c r="U11" i="1"/>
  <c r="U9" i="1"/>
  <c r="U13" i="1"/>
  <c r="U10" i="1"/>
  <c r="U14" i="1"/>
  <c r="U15" i="1"/>
  <c r="A25" i="3" l="1"/>
  <c r="A26" i="1"/>
  <c r="A11" i="3" s="1"/>
  <c r="A50" i="3"/>
  <c r="A43" i="3"/>
  <c r="A36" i="3"/>
  <c r="A27" i="3"/>
  <c r="A19" i="3"/>
  <c r="A45" i="3"/>
  <c r="A24" i="1"/>
  <c r="A9" i="3" s="1"/>
  <c r="A20" i="3"/>
  <c r="A18" i="3"/>
  <c r="A22" i="1"/>
  <c r="A7" i="3" s="1"/>
  <c r="A21" i="1"/>
  <c r="B21" i="1" s="1"/>
  <c r="B6" i="3" s="1"/>
  <c r="A21" i="3"/>
  <c r="A32" i="3"/>
  <c r="A42" i="3"/>
  <c r="A39" i="3"/>
  <c r="A23" i="3"/>
  <c r="A34" i="3"/>
  <c r="A49" i="3"/>
  <c r="A29" i="3"/>
  <c r="A28" i="1"/>
  <c r="A13" i="3" s="1"/>
  <c r="A40" i="3"/>
  <c r="A24" i="3"/>
  <c r="A23" i="1"/>
  <c r="A8" i="3" s="1"/>
  <c r="A26" i="3"/>
  <c r="A47" i="3"/>
  <c r="A31" i="3"/>
  <c r="A30" i="1"/>
  <c r="A15" i="3" s="1"/>
  <c r="A22" i="3"/>
  <c r="A37" i="3"/>
  <c r="A48" i="3"/>
  <c r="A16" i="3"/>
  <c r="A25" i="1"/>
  <c r="A10" i="3" s="1"/>
  <c r="A46" i="3"/>
  <c r="A29" i="1"/>
  <c r="A14" i="3" s="1"/>
  <c r="A33" i="3"/>
  <c r="A17" i="3"/>
  <c r="A44" i="3"/>
  <c r="A28" i="3"/>
  <c r="A27" i="1"/>
  <c r="A12" i="3" s="1"/>
  <c r="A38" i="3"/>
  <c r="A41" i="3"/>
  <c r="A35" i="3"/>
  <c r="A30" i="3"/>
  <c r="B26" i="1"/>
  <c r="B11" i="3" s="1"/>
  <c r="B22" i="1" l="1"/>
  <c r="B7" i="3" s="1"/>
  <c r="C22" i="1"/>
  <c r="C7" i="3" s="1"/>
  <c r="D7" i="3" s="1"/>
  <c r="C44" i="3"/>
  <c r="B24" i="1"/>
  <c r="B9" i="3" s="1"/>
  <c r="C21" i="1"/>
  <c r="C6" i="3" s="1"/>
  <c r="D6" i="3" s="1"/>
  <c r="C33" i="3"/>
  <c r="B31" i="3"/>
  <c r="C24" i="1"/>
  <c r="C9" i="3" s="1"/>
  <c r="D9" i="3" s="1"/>
  <c r="B33" i="3"/>
  <c r="C36" i="3"/>
  <c r="B23" i="1"/>
  <c r="B8" i="3" s="1"/>
  <c r="A6" i="3"/>
  <c r="B25" i="1"/>
  <c r="B10" i="3" s="1"/>
  <c r="B27" i="1"/>
  <c r="B12" i="3" s="1"/>
  <c r="B20" i="3"/>
  <c r="C23" i="1"/>
  <c r="C8" i="3" s="1"/>
  <c r="D8" i="3" s="1"/>
  <c r="C43" i="3"/>
  <c r="C31" i="3"/>
  <c r="C35" i="3"/>
  <c r="C29" i="1"/>
  <c r="C14" i="3" s="1"/>
  <c r="B23" i="3"/>
  <c r="B24" i="3"/>
  <c r="B22" i="3"/>
  <c r="B38" i="3"/>
  <c r="B35" i="3"/>
  <c r="B29" i="1"/>
  <c r="B14" i="3" s="1"/>
  <c r="B26" i="3"/>
  <c r="B21" i="3"/>
  <c r="B25" i="3"/>
  <c r="B28" i="1"/>
  <c r="B13" i="3" s="1"/>
  <c r="C23" i="3"/>
  <c r="C24" i="3"/>
  <c r="E24" i="3" s="1"/>
  <c r="C22" i="3"/>
  <c r="C26" i="3"/>
  <c r="C21" i="3"/>
  <c r="C16" i="3"/>
  <c r="E16" i="3" s="1"/>
  <c r="C25" i="3"/>
  <c r="C25" i="1"/>
  <c r="C10" i="3" s="1"/>
  <c r="D10" i="3" s="1"/>
  <c r="C28" i="1"/>
  <c r="C13" i="3" s="1"/>
  <c r="B37" i="3"/>
  <c r="B41" i="3"/>
  <c r="B34" i="3"/>
  <c r="C39" i="3"/>
  <c r="C47" i="3"/>
  <c r="E47" i="3" s="1"/>
  <c r="C32" i="3"/>
  <c r="C45" i="3"/>
  <c r="B50" i="3"/>
  <c r="B17" i="3"/>
  <c r="B47" i="3"/>
  <c r="B45" i="3"/>
  <c r="B29" i="3"/>
  <c r="B43" i="3"/>
  <c r="B44" i="3"/>
  <c r="B30" i="1"/>
  <c r="B15" i="3" s="1"/>
  <c r="B48" i="3"/>
  <c r="B42" i="3"/>
  <c r="C50" i="3"/>
  <c r="C17" i="3"/>
  <c r="C27" i="3"/>
  <c r="C28" i="3"/>
  <c r="E28" i="3" s="1"/>
  <c r="C30" i="1"/>
  <c r="C15" i="3" s="1"/>
  <c r="C38" i="3"/>
  <c r="C19" i="3"/>
  <c r="C20" i="3"/>
  <c r="E20" i="3" s="1"/>
  <c r="C49" i="3"/>
  <c r="B39" i="3"/>
  <c r="B32" i="3"/>
  <c r="C46" i="3"/>
  <c r="E46" i="3" s="1"/>
  <c r="B18" i="3"/>
  <c r="B40" i="3"/>
  <c r="B36" i="3"/>
  <c r="B27" i="3"/>
  <c r="B28" i="3"/>
  <c r="B30" i="3"/>
  <c r="B16" i="3"/>
  <c r="B19" i="3"/>
  <c r="B49" i="3"/>
  <c r="C18" i="3"/>
  <c r="C40" i="3"/>
  <c r="C26" i="1"/>
  <c r="C11" i="3" s="1"/>
  <c r="C27" i="1"/>
  <c r="C12" i="3" s="1"/>
  <c r="D12" i="3" s="1"/>
  <c r="C37" i="3"/>
  <c r="C41" i="3"/>
  <c r="C48" i="3"/>
  <c r="C34" i="3"/>
  <c r="C42" i="3"/>
  <c r="C29" i="3"/>
  <c r="B46" i="3"/>
  <c r="C30" i="3"/>
  <c r="E6" i="3"/>
  <c r="E7" i="3" l="1"/>
  <c r="E23" i="3"/>
  <c r="E36" i="3"/>
  <c r="E37" i="3"/>
  <c r="E35" i="3"/>
  <c r="E41" i="3"/>
  <c r="E17" i="3"/>
  <c r="E26" i="3"/>
  <c r="E50" i="3"/>
  <c r="E9" i="3"/>
  <c r="D13" i="3"/>
  <c r="D26" i="3"/>
  <c r="D15" i="3"/>
  <c r="D32" i="3"/>
  <c r="D11" i="3"/>
  <c r="D14" i="3"/>
  <c r="E15" i="3"/>
  <c r="D48" i="3"/>
  <c r="D42" i="3"/>
  <c r="D31" i="3"/>
  <c r="E34" i="3"/>
  <c r="E12" i="3"/>
  <c r="E31" i="3"/>
  <c r="E22" i="3"/>
  <c r="E27" i="3"/>
  <c r="D40" i="3"/>
  <c r="E44" i="3"/>
  <c r="E43" i="3"/>
  <c r="E14" i="3"/>
  <c r="D21" i="3"/>
  <c r="E8" i="3"/>
  <c r="D39" i="3"/>
  <c r="E13" i="3"/>
  <c r="D19" i="3"/>
  <c r="E33" i="3"/>
  <c r="E21" i="3"/>
  <c r="E25" i="3"/>
  <c r="D28" i="3"/>
  <c r="E19" i="3"/>
  <c r="D41" i="3"/>
  <c r="E40" i="3"/>
  <c r="D44" i="3"/>
  <c r="E39" i="3"/>
  <c r="D43" i="3"/>
  <c r="E49" i="3"/>
  <c r="D30" i="3"/>
  <c r="E29" i="3"/>
  <c r="D34" i="3"/>
  <c r="E32" i="3"/>
  <c r="E30" i="3"/>
  <c r="D37" i="3"/>
  <c r="D18" i="3"/>
  <c r="D38" i="3"/>
  <c r="D17" i="3"/>
  <c r="D45" i="3"/>
  <c r="E10" i="3"/>
  <c r="E11" i="3"/>
  <c r="D16" i="3"/>
  <c r="E48" i="3"/>
  <c r="D49" i="3"/>
  <c r="D50" i="3"/>
  <c r="E18" i="3"/>
  <c r="D33" i="3"/>
  <c r="D29" i="3"/>
  <c r="E45" i="3"/>
  <c r="E38" i="3"/>
  <c r="D22" i="3"/>
  <c r="D23" i="3"/>
  <c r="D27" i="3"/>
  <c r="D25" i="3"/>
  <c r="D24" i="3"/>
  <c r="D35" i="3"/>
  <c r="D46" i="3"/>
  <c r="D47" i="3"/>
  <c r="D36" i="3"/>
  <c r="E42" i="3"/>
  <c r="D20" i="3"/>
</calcChain>
</file>

<file path=xl/sharedStrings.xml><?xml version="1.0" encoding="utf-8"?>
<sst xmlns="http://schemas.openxmlformats.org/spreadsheetml/2006/main" count="64" uniqueCount="38">
  <si>
    <t>Vorname</t>
  </si>
  <si>
    <t>Nachname</t>
  </si>
  <si>
    <t>Rang</t>
  </si>
  <si>
    <t>Punkte</t>
  </si>
  <si>
    <t>Ramsau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</si>
  <si>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</si>
  <si>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</si>
  <si>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</si>
  <si>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</si>
  <si>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</si>
  <si>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</si>
  <si>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</si>
  <si>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</si>
  <si>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</si>
  <si>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 xml:space="preserve">Haus im Ennstal </t>
  </si>
  <si>
    <t xml:space="preserve">Mautern </t>
  </si>
  <si>
    <t xml:space="preserve">St. Martin </t>
  </si>
  <si>
    <t>Bad Mitterndorf</t>
  </si>
  <si>
    <t xml:space="preserve">U15 Burschen </t>
  </si>
  <si>
    <t xml:space="preserve">Elias </t>
  </si>
  <si>
    <t>Peer</t>
  </si>
  <si>
    <t xml:space="preserve">SV ERGO St. Martin </t>
  </si>
  <si>
    <t xml:space="preserve">Felix </t>
  </si>
  <si>
    <t>Kolb</t>
  </si>
  <si>
    <t xml:space="preserve">RC Sportunion Haus </t>
  </si>
  <si>
    <t xml:space="preserve">Sebastian </t>
  </si>
  <si>
    <t xml:space="preserve">Catabiani </t>
  </si>
  <si>
    <t xml:space="preserve">Björn </t>
  </si>
  <si>
    <t xml:space="preserve">Erdkönig </t>
  </si>
  <si>
    <t xml:space="preserve">Fabian </t>
  </si>
  <si>
    <t xml:space="preserve">Griesebner </t>
  </si>
  <si>
    <t xml:space="preserve">Stefano </t>
  </si>
  <si>
    <t>Giglmayr</t>
  </si>
  <si>
    <t xml:space="preserve">Kaiserau </t>
  </si>
  <si>
    <t xml:space="preserve">Dominik </t>
  </si>
  <si>
    <t>Jäger</t>
  </si>
  <si>
    <t>Robert</t>
  </si>
  <si>
    <t>Rusu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</si>
</sst>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zoomScale="85" zoomScaleNormal="85" workbookViewId="0">
      <pane xSplit="2" topLeftCell="C1" activePane="topRight" state="frozen"/>
      <selection pane="topRight" activeCell="Q12" sqref="Q12"/>
    </sheetView>
  </sheetViews>
  <sheetFormatPr baseColWidth="10" defaultColWidth="11.25" defaultRowHeight="12.75" x14ac:dyDescent="0.2"/>
  <cols>
    <col min="1" max="1" width="18.75" style="1" bestFit="1" customWidth="1"/>
    <col min="2" max="2" width="12.5" style="1" bestFit="1" customWidth="1"/>
    <col min="3" max="3" width="16.625" style="1" bestFit="1" customWidth="1"/>
    <col min="4" max="4" width="7.5" style="1" bestFit="1" customWidth="1"/>
    <col min="5" max="5" width="5.875" style="24" bestFit="1" customWidth="1"/>
    <col min="6" max="6" width="14.25" style="1" bestFit="1" customWidth="1"/>
    <col min="7" max="7" width="5.875" style="24" bestFit="1" customWidth="1"/>
    <col min="8" max="8" width="8.25" style="1" bestFit="1" customWidth="1"/>
    <col min="9" max="9" width="5.875" style="24" bestFit="1" customWidth="1"/>
    <col min="10" max="10" width="10.875" style="1" bestFit="1" customWidth="1"/>
    <col min="11" max="11" width="5.875" style="24" bestFit="1" customWidth="1"/>
    <col min="12" max="12" width="7.375" style="1" bestFit="1" customWidth="1"/>
    <col min="13" max="13" width="5.875" style="24" bestFit="1" customWidth="1"/>
    <col min="14" max="14" width="9.125" style="1" bestFit="1" customWidth="1"/>
    <col min="15" max="15" width="5.875" style="24" bestFit="1" customWidth="1"/>
    <col min="16" max="16" width="13.625" style="1" bestFit="1" customWidth="1"/>
    <col min="17" max="17" width="5.875" style="24" bestFit="1" customWidth="1"/>
    <col min="18" max="18" width="8.5" style="1" bestFit="1" customWidth="1"/>
    <col min="19" max="19" width="5.875" style="24" bestFit="1" customWidth="1"/>
    <col min="20" max="21" width="7.375" style="24" bestFit="1" customWidth="1"/>
    <col min="22" max="16384" width="11.25" style="1"/>
  </cols>
  <sheetData>
    <row r="1" spans="1:21" s="24" customFormat="1" x14ac:dyDescent="0.2">
      <c r="A1" s="23" t="s">
        <v>8</v>
      </c>
    </row>
    <row r="2" spans="1:21" s="24" customFormat="1" x14ac:dyDescent="0.2">
      <c r="A2" s="23"/>
    </row>
    <row r="3" spans="1:21" s="24" customFormat="1" x14ac:dyDescent="0.2">
      <c r="A3" s="25" t="s">
        <v>9</v>
      </c>
      <c r="B3" s="12" t="s">
        <v>18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11</v>
      </c>
      <c r="D5" s="14" t="s">
        <v>4</v>
      </c>
      <c r="E5" s="27"/>
      <c r="F5" s="15" t="s">
        <v>14</v>
      </c>
      <c r="G5" s="30"/>
      <c r="H5" s="16" t="s">
        <v>15</v>
      </c>
      <c r="I5" s="33"/>
      <c r="J5" s="17" t="s">
        <v>6</v>
      </c>
      <c r="K5" s="35"/>
      <c r="L5" s="18" t="s">
        <v>5</v>
      </c>
      <c r="M5" s="37"/>
      <c r="N5" s="19" t="s">
        <v>16</v>
      </c>
      <c r="O5" s="39"/>
      <c r="P5" s="20" t="s">
        <v>17</v>
      </c>
      <c r="Q5" s="41"/>
      <c r="R5" s="21" t="s">
        <v>33</v>
      </c>
      <c r="S5" s="43"/>
      <c r="T5" s="56" t="s">
        <v>7</v>
      </c>
      <c r="U5" s="56" t="s">
        <v>10</v>
      </c>
    </row>
    <row r="6" spans="1:21" x14ac:dyDescent="0.2">
      <c r="A6" s="22"/>
      <c r="B6" s="22"/>
      <c r="C6" s="22" t="s">
        <v>12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19</v>
      </c>
      <c r="B7" s="10" t="s">
        <v>20</v>
      </c>
      <c r="C7" s="10" t="s">
        <v>21</v>
      </c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>
        <v>1</v>
      </c>
      <c r="K7" s="29">
        <f>IF(ISNA(VLOOKUP(J7,'Wertung-Punktevergabe'!A:B,2,FALSE)),"0",VLOOKUP(J7,'Wertung-Punktevergabe'!A:B,2,FALSE))</f>
        <v>20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/>
      <c r="Q7" s="29" t="str">
        <f>IF(ISNA(VLOOKUP(P7,'Wertung-Punktevergabe'!A:B,2,FALSE)),"0",VLOOKUP(P7,'Wertung-Punktevergabe'!A:B,2,FALSE))</f>
        <v>0</v>
      </c>
      <c r="R7" s="11"/>
      <c r="S7" s="29">
        <f>IF(ISNA(VLOOKUP(R7,'Wertung-Punktevergabe'!A:B,2,FALSE)),"0",VLOOKUP(R7,'Wertung-Punktevergabe'!A:B,2,FALSE))*2</f>
        <v>0</v>
      </c>
      <c r="T7" s="55">
        <f>E7+G7+I7+K7+M7+O7+Q7+S7</f>
        <v>60</v>
      </c>
      <c r="U7" s="45">
        <f>RANK(T7,$T$7:$T$16)</f>
        <v>2</v>
      </c>
    </row>
    <row r="8" spans="1:21" x14ac:dyDescent="0.2">
      <c r="A8" s="10" t="s">
        <v>22</v>
      </c>
      <c r="B8" s="10" t="s">
        <v>23</v>
      </c>
      <c r="C8" s="10" t="s">
        <v>24</v>
      </c>
      <c r="D8" s="11"/>
      <c r="E8" s="29" t="str">
        <f>IF(ISNA(VLOOKUP(D8,'Wertung-Punktevergabe'!A:B,2,FALSE)),"0",VLOOKUP(D8,'Wertung-Punktevergabe'!A:B,2,FALSE))</f>
        <v>0</v>
      </c>
      <c r="F8" s="11">
        <v>1</v>
      </c>
      <c r="G8" s="29">
        <f>IF(ISNA(VLOOKUP(F8,'Wertung-Punktevergabe'!A:B,2,FALSE)),"0",VLOOKUP(F8,'Wertung-Punktevergabe'!A:B,2,FALSE))</f>
        <v>20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>
        <f>IF(ISNA(VLOOKUP(R8,'Wertung-Punktevergabe'!A:B,2,FALSE)),"0",VLOOKUP(R8,'Wertung-Punktevergabe'!A:B,2,FALSE))*2</f>
        <v>0</v>
      </c>
      <c r="T8" s="55">
        <f t="shared" ref="T8:T16" si="0">E8+G8+I8+K8+M8+O8+Q8+S8</f>
        <v>20</v>
      </c>
      <c r="U8" s="45">
        <f>RANK(T8,$T$7:$T$16)</f>
        <v>6</v>
      </c>
    </row>
    <row r="9" spans="1:21" x14ac:dyDescent="0.2">
      <c r="A9" s="10" t="s">
        <v>25</v>
      </c>
      <c r="B9" s="10" t="s">
        <v>26</v>
      </c>
      <c r="C9" s="10"/>
      <c r="D9" s="11"/>
      <c r="E9" s="29" t="str">
        <f>IF(ISNA(VLOOKUP(D9,'Wertung-Punktevergabe'!A:B,2,FALSE)),"0",VLOOKUP(D9,'Wertung-Punktevergabe'!A:B,2,FALSE))</f>
        <v>0</v>
      </c>
      <c r="F9" s="11">
        <v>2</v>
      </c>
      <c r="G9" s="29">
        <f>IF(ISNA(VLOOKUP(F9,'Wertung-Punktevergabe'!A:B,2,FALSE)),"0",VLOOKUP(F9,'Wertung-Punktevergabe'!A:B,2,FALSE))</f>
        <v>18</v>
      </c>
      <c r="H9" s="11">
        <v>2</v>
      </c>
      <c r="I9" s="29">
        <f>IF(ISNA(VLOOKUP(H9,'Wertung-Punktevergabe'!A:B,2,FALSE)),"0",VLOOKUP(H9,'Wertung-Punktevergabe'!A:B,2,FALSE))</f>
        <v>18</v>
      </c>
      <c r="J9" s="11">
        <v>2</v>
      </c>
      <c r="K9" s="29">
        <f>IF(ISNA(VLOOKUP(J9,'Wertung-Punktevergabe'!A:B,2,FALSE)),"0",VLOOKUP(J9,'Wertung-Punktevergabe'!A:B,2,FALSE))</f>
        <v>18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>
        <v>2</v>
      </c>
      <c r="Q9" s="29">
        <f>IF(ISNA(VLOOKUP(P9,'Wertung-Punktevergabe'!A:B,2,FALSE)),"0",VLOOKUP(P9,'Wertung-Punktevergabe'!A:B,2,FALSE))</f>
        <v>18</v>
      </c>
      <c r="R9" s="11">
        <v>3</v>
      </c>
      <c r="S9" s="29">
        <f>IF(ISNA(VLOOKUP(R9,'Wertung-Punktevergabe'!A:B,2,FALSE)),"0",VLOOKUP(R9,'Wertung-Punktevergabe'!A:B,2,FALSE))*2</f>
        <v>32</v>
      </c>
      <c r="T9" s="55">
        <f t="shared" si="0"/>
        <v>104</v>
      </c>
      <c r="U9" s="45">
        <f>RANK(T9,$T$7:$T$16)</f>
        <v>1</v>
      </c>
    </row>
    <row r="10" spans="1:21" x14ac:dyDescent="0.2">
      <c r="A10" s="10" t="s">
        <v>27</v>
      </c>
      <c r="B10" s="10" t="s">
        <v>28</v>
      </c>
      <c r="C10" s="10" t="s">
        <v>15</v>
      </c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>
        <v>1</v>
      </c>
      <c r="I10" s="29">
        <f>IF(ISNA(VLOOKUP(H10,'Wertung-Punktevergabe'!A:B,2,FALSE)),"0",VLOOKUP(H10,'Wertung-Punktevergabe'!A:B,2,FALSE))</f>
        <v>20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>
        <f>IF(ISNA(VLOOKUP(R10,'Wertung-Punktevergabe'!A:B,2,FALSE)),"0",VLOOKUP(R10,'Wertung-Punktevergabe'!A:B,2,FALSE))*2</f>
        <v>0</v>
      </c>
      <c r="T10" s="55">
        <f t="shared" si="0"/>
        <v>20</v>
      </c>
      <c r="U10" s="45">
        <f>RANK(T10,$T$7:$T$16)</f>
        <v>6</v>
      </c>
    </row>
    <row r="11" spans="1:21" x14ac:dyDescent="0.2">
      <c r="A11" s="10" t="s">
        <v>29</v>
      </c>
      <c r="B11" s="10" t="s">
        <v>30</v>
      </c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>
        <v>1</v>
      </c>
      <c r="M11" s="29">
        <f>IF(ISNA(VLOOKUP(L11,'Wertung-Punktevergabe'!A:B,2,FALSE)),"0",VLOOKUP(L11,'Wertung-Punktevergabe'!A:B,2,FALSE))</f>
        <v>20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>
        <f>IF(ISNA(VLOOKUP(R11,'Wertung-Punktevergabe'!A:B,2,FALSE)),"0",VLOOKUP(R11,'Wertung-Punktevergabe'!A:B,2,FALSE))*2</f>
        <v>0</v>
      </c>
      <c r="T11" s="55">
        <f t="shared" si="0"/>
        <v>20</v>
      </c>
      <c r="U11" s="45">
        <f>RANK(T11,$T$7:$T$16)</f>
        <v>6</v>
      </c>
    </row>
    <row r="12" spans="1:21" x14ac:dyDescent="0.2">
      <c r="A12" s="10" t="s">
        <v>31</v>
      </c>
      <c r="B12" s="10" t="s">
        <v>32</v>
      </c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>
        <v>1</v>
      </c>
      <c r="Q12" s="29">
        <f>IF(ISNA(VLOOKUP(P12,'Wertung-Punktevergabe'!A:B,2,FALSE)),"0",VLOOKUP(P12,'Wertung-Punktevergabe'!A:B,2,FALSE))</f>
        <v>20</v>
      </c>
      <c r="R12" s="11">
        <v>1</v>
      </c>
      <c r="S12" s="29">
        <f>IF(ISNA(VLOOKUP(R12,'Wertung-Punktevergabe'!A:B,2,FALSE)),"0",VLOOKUP(R12,'Wertung-Punktevergabe'!A:B,2,FALSE))*2</f>
        <v>40</v>
      </c>
      <c r="T12" s="55">
        <f t="shared" si="0"/>
        <v>60</v>
      </c>
      <c r="U12" s="45">
        <f>RANK(T12,$T$7:$T$16)</f>
        <v>2</v>
      </c>
    </row>
    <row r="13" spans="1:21" x14ac:dyDescent="0.2">
      <c r="A13" s="1" t="s">
        <v>34</v>
      </c>
      <c r="B13" s="1" t="s">
        <v>35</v>
      </c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>
        <v>4</v>
      </c>
      <c r="S13" s="29">
        <f>IF(ISNA(VLOOKUP(R13,'Wertung-Punktevergabe'!A:B,2,FALSE)),"0",VLOOKUP(R13,'Wertung-Punktevergabe'!A:B,2,FALSE))*2</f>
        <v>28</v>
      </c>
      <c r="T13" s="55">
        <f t="shared" si="0"/>
        <v>28</v>
      </c>
      <c r="U13" s="45">
        <f>RANK(T13,$T$7:$T$16)</f>
        <v>5</v>
      </c>
    </row>
    <row r="14" spans="1:21" x14ac:dyDescent="0.2">
      <c r="A14" s="10" t="s">
        <v>36</v>
      </c>
      <c r="B14" s="10" t="s">
        <v>37</v>
      </c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>
        <v>2</v>
      </c>
      <c r="S14" s="29">
        <f>IF(ISNA(VLOOKUP(R14,'Wertung-Punktevergabe'!A:B,2,FALSE)),"0",VLOOKUP(R14,'Wertung-Punktevergabe'!A:B,2,FALSE))*2</f>
        <v>36</v>
      </c>
      <c r="T14" s="55">
        <f t="shared" si="0"/>
        <v>36</v>
      </c>
      <c r="U14" s="45">
        <f>RANK(T14,$T$7:$T$16)</f>
        <v>4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0</v>
      </c>
      <c r="U15" s="45">
        <f>RANK(T15,$T$7:$T$16)</f>
        <v>9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>RANK(T16,$T$7:$T$16)</f>
        <v>9</v>
      </c>
    </row>
    <row r="20" spans="1:3" x14ac:dyDescent="0.2">
      <c r="A20" s="48" t="s">
        <v>2</v>
      </c>
      <c r="B20" s="48" t="s">
        <v>0</v>
      </c>
      <c r="C20" s="48" t="s">
        <v>1</v>
      </c>
    </row>
    <row r="21" spans="1:3" x14ac:dyDescent="0.2">
      <c r="A21" s="47">
        <f>SMALL($U$7:$U$16,ROWS($A$21:A21))</f>
        <v>1</v>
      </c>
      <c r="B21" s="47" t="str">
        <f>IF($A21="","",INDEX($A$7:$U$16,_xlfn.AGGREGATE(15,6,ROW($U$7:$U$16)-ROW($U$7)+1/($U$7:$U$16=A21),COUNTIF($A$21:A21,A21)),1))</f>
        <v xml:space="preserve">Sebastian </v>
      </c>
      <c r="C21" s="47" t="str">
        <f>IF($A21="","",INDEX($A$7:$U$16,_xlfn.AGGREGATE(15,6,ROW($U$7:$U$16)-ROW($U$7)+1/($U$7:$U$16=A21),COUNTIF($A$21:A21,A21)),2))</f>
        <v xml:space="preserve">Catabiani </v>
      </c>
    </row>
    <row r="22" spans="1:3" x14ac:dyDescent="0.2">
      <c r="A22" s="47">
        <f>SMALL($U$7:$U$16,ROWS($A$21:A22))</f>
        <v>2</v>
      </c>
      <c r="B22" s="47" t="str">
        <f>IF($A22="","",INDEX($A$7:$U$16,_xlfn.AGGREGATE(15,6,ROW($U$7:$U$16)-ROW($U$7)+1/($U$7:$U$16=A22),COUNTIF($A$21:A22,A22)),1))</f>
        <v xml:space="preserve">Elias </v>
      </c>
      <c r="C22" s="47" t="str">
        <f>IF($A22="","",INDEX($A$7:$U$16,_xlfn.AGGREGATE(15,6,ROW($U$7:$U$16)-ROW($U$7)+1/($U$7:$U$16=A22),COUNTIF($A$21:A22,A22)),2))</f>
        <v>Peer</v>
      </c>
    </row>
    <row r="23" spans="1:3" x14ac:dyDescent="0.2">
      <c r="A23" s="47">
        <f>SMALL($U$7:$U$16,ROWS($A$21:A23))</f>
        <v>2</v>
      </c>
      <c r="B23" s="47" t="str">
        <f>IF($A23="","",INDEX($A$7:$U$16,_xlfn.AGGREGATE(15,6,ROW($U$7:$U$16)-ROW($U$7)+1/($U$7:$U$16=A23),COUNTIF($A$21:A23,A23)),1))</f>
        <v xml:space="preserve">Stefano </v>
      </c>
      <c r="C23" s="47" t="str">
        <f>IF($A23="","",INDEX($A$7:$U$16,_xlfn.AGGREGATE(15,6,ROW($U$7:$U$16)-ROW($U$7)+1/($U$7:$U$16=A23),COUNTIF($A$21:A23,A23)),2))</f>
        <v>Giglmayr</v>
      </c>
    </row>
    <row r="24" spans="1:3" x14ac:dyDescent="0.2">
      <c r="A24" s="47">
        <f>SMALL($U$7:$U$16,ROWS($A$21:A24))</f>
        <v>4</v>
      </c>
      <c r="B24" s="47" t="str">
        <f>IF($A24="","",INDEX($A$7:$U$16,_xlfn.AGGREGATE(15,6,ROW($U$7:$U$16)-ROW($U$7)+1/($U$7:$U$16=A24),COUNTIF($A$21:A24,A24)),1))</f>
        <v>Robert</v>
      </c>
      <c r="C24" s="47" t="str">
        <f>IF($A24="","",INDEX($A$7:$U$16,_xlfn.AGGREGATE(15,6,ROW($U$7:$U$16)-ROW($U$7)+1/($U$7:$U$16=A24),COUNTIF($A$21:A24,A24)),2))</f>
        <v>Rusu</v>
      </c>
    </row>
    <row r="25" spans="1:3" x14ac:dyDescent="0.2">
      <c r="A25" s="47">
        <f>SMALL($U$7:$U$16,ROWS($A$21:A25))</f>
        <v>5</v>
      </c>
      <c r="B25" s="47" t="str">
        <f>IF($A25="","",INDEX($A$7:$U$16,_xlfn.AGGREGATE(15,6,ROW($U$7:$U$16)-ROW($U$7)+1/($U$7:$U$16=A25),COUNTIF($A$21:A25,A25)),1))</f>
        <v xml:space="preserve">Dominik </v>
      </c>
      <c r="C25" s="47" t="str">
        <f>IF($A25="","",INDEX($A$7:$U$16,_xlfn.AGGREGATE(15,6,ROW($U$7:$U$16)-ROW($U$7)+1/($U$7:$U$16=A25),COUNTIF($A$21:A25,A25)),2))</f>
        <v>Jäger</v>
      </c>
    </row>
    <row r="26" spans="1:3" x14ac:dyDescent="0.2">
      <c r="A26" s="47">
        <f>SMALL($U$7:$U$16,ROWS($A$21:A26))</f>
        <v>6</v>
      </c>
      <c r="B26" s="47" t="str">
        <f>IF($A26="","",INDEX($A$7:$U$16,_xlfn.AGGREGATE(15,6,ROW($U$7:$U$16)-ROW($U$7)+1/($U$7:$U$16=A26),COUNTIF($A$21:A26,A26)),1))</f>
        <v xml:space="preserve">Felix </v>
      </c>
      <c r="C26" s="47" t="str">
        <f>IF($A26="","",INDEX($A$7:$U$16,_xlfn.AGGREGATE(15,6,ROW($U$7:$U$16)-ROW($U$7)+1/($U$7:$U$16=A26),COUNTIF($A$21:A26,A26)),2))</f>
        <v>Kolb</v>
      </c>
    </row>
    <row r="27" spans="1:3" x14ac:dyDescent="0.2">
      <c r="A27" s="47">
        <f>SMALL($U$7:$U$16,ROWS($A$21:A27))</f>
        <v>6</v>
      </c>
      <c r="B27" s="47" t="str">
        <f>IF($A27="","",INDEX($A$7:$U$16,_xlfn.AGGREGATE(15,6,ROW($U$7:$U$16)-ROW($U$7)+1/($U$7:$U$16=A27),COUNTIF($A$21:A27,A27)),1))</f>
        <v xml:space="preserve">Björn </v>
      </c>
      <c r="C27" s="47" t="str">
        <f>IF($A27="","",INDEX($A$7:$U$16,_xlfn.AGGREGATE(15,6,ROW($U$7:$U$16)-ROW($U$7)+1/($U$7:$U$16=A27),COUNTIF($A$21:A27,A27)),2))</f>
        <v xml:space="preserve">Erdkönig </v>
      </c>
    </row>
    <row r="28" spans="1:3" x14ac:dyDescent="0.2">
      <c r="A28" s="47">
        <f>SMALL($U$7:$U$16,ROWS($A$21:A28))</f>
        <v>6</v>
      </c>
      <c r="B28" s="47" t="str">
        <f>IF($A28="","",INDEX($A$7:$U$16,_xlfn.AGGREGATE(15,6,ROW($U$7:$U$16)-ROW($U$7)+1/($U$7:$U$16=A28),COUNTIF($A$21:A28,A28)),1))</f>
        <v xml:space="preserve">Fabian </v>
      </c>
      <c r="C28" s="47" t="str">
        <f>IF($A28="","",INDEX($A$7:$U$16,_xlfn.AGGREGATE(15,6,ROW($U$7:$U$16)-ROW($U$7)+1/($U$7:$U$16=A28),COUNTIF($A$21:A28,A28)),2))</f>
        <v xml:space="preserve">Griesebner </v>
      </c>
    </row>
    <row r="29" spans="1:3" x14ac:dyDescent="0.2">
      <c r="A29" s="47">
        <f>SMALL($U$7:$U$16,ROWS($A$21:A29))</f>
        <v>9</v>
      </c>
      <c r="B29" s="47">
        <f>IF($A29="","",INDEX($A$7:$U$16,_xlfn.AGGREGATE(15,6,ROW($U$7:$U$16)-ROW($U$7)+1/($U$7:$U$16=A29),COUNTIF($A$21:A29,A29)),1))</f>
        <v>0</v>
      </c>
      <c r="C29" s="47">
        <f>IF($A29="","",INDEX($A$7:$U$16,_xlfn.AGGREGATE(15,6,ROW($U$7:$U$16)-ROW($U$7)+1/($U$7:$U$16=A29),COUNTIF($A$21:A29,A29)),2))</f>
        <v>0</v>
      </c>
    </row>
    <row r="30" spans="1:3" x14ac:dyDescent="0.2">
      <c r="A30" s="47">
        <f>SMALL($U$7:$U$16,ROWS($A$21:A30))</f>
        <v>9</v>
      </c>
      <c r="B30" s="47">
        <f>IF($A30="","",INDEX($A$7:$U$16,_xlfn.AGGREGATE(15,6,ROW($U$7:$U$16)-ROW($U$7)+1/($U$7:$U$16=A30),COUNTIF($A$21:A30,A30)),1))</f>
        <v>0</v>
      </c>
      <c r="C30" s="47">
        <f>IF($A30="","",INDEX($A$7:$U$16,_xlfn.AGGREGATE(15,6,ROW($U$7:$U$16)-ROW($U$7)+1/($U$7:$U$16=A30),COUNTIF($A$21:A30,A30)),2))</f>
        <v>0</v>
      </c>
    </row>
    <row r="31" spans="1:3" x14ac:dyDescent="0.2">
      <c r="B31" s="24"/>
      <c r="C31" s="24"/>
    </row>
    <row r="32" spans="1:3" x14ac:dyDescent="0.2">
      <c r="B32" s="24"/>
      <c r="C32" s="24"/>
    </row>
    <row r="33" spans="2:3" x14ac:dyDescent="0.2">
      <c r="B33" s="24"/>
      <c r="C33" s="24"/>
    </row>
    <row r="34" spans="2:3" x14ac:dyDescent="0.2">
      <c r="B34" s="24"/>
      <c r="C34" s="24"/>
    </row>
    <row r="35" spans="2:3" x14ac:dyDescent="0.2">
      <c r="B35" s="24"/>
      <c r="C35" s="24"/>
    </row>
    <row r="36" spans="2:3" x14ac:dyDescent="0.2">
      <c r="B36" s="24"/>
      <c r="C36" s="24"/>
    </row>
    <row r="37" spans="2:3" x14ac:dyDescent="0.2">
      <c r="B37" s="24"/>
      <c r="C37" s="24"/>
    </row>
    <row r="38" spans="2:3" x14ac:dyDescent="0.2">
      <c r="B38" s="24"/>
      <c r="C38" s="24"/>
    </row>
    <row r="39" spans="2:3" x14ac:dyDescent="0.2">
      <c r="B39" s="24"/>
      <c r="C39" s="24"/>
    </row>
    <row r="40" spans="2:3" x14ac:dyDescent="0.2">
      <c r="B40" s="24"/>
      <c r="C40" s="24"/>
    </row>
    <row r="41" spans="2:3" x14ac:dyDescent="0.2">
      <c r="B41" s="24"/>
      <c r="C41" s="24"/>
    </row>
    <row r="42" spans="2:3" x14ac:dyDescent="0.2">
      <c r="B42" s="24"/>
      <c r="C42" s="24"/>
    </row>
    <row r="43" spans="2:3" x14ac:dyDescent="0.2">
      <c r="B43" s="24"/>
      <c r="C43" s="24"/>
    </row>
    <row r="44" spans="2:3" x14ac:dyDescent="0.2">
      <c r="B44" s="24"/>
      <c r="C44" s="24"/>
    </row>
    <row r="45" spans="2:3" x14ac:dyDescent="0.2">
      <c r="B45" s="24"/>
      <c r="C45" s="24"/>
    </row>
    <row r="46" spans="2:3" x14ac:dyDescent="0.2">
      <c r="B46" s="24"/>
      <c r="C46" s="24"/>
    </row>
    <row r="47" spans="2:3" x14ac:dyDescent="0.2">
      <c r="B47" s="24"/>
      <c r="C47" s="24"/>
    </row>
    <row r="48" spans="2:3" x14ac:dyDescent="0.2">
      <c r="B48" s="24"/>
      <c r="C48" s="24"/>
    </row>
    <row r="49" spans="2:3" x14ac:dyDescent="0.2">
      <c r="B49" s="24"/>
      <c r="C49" s="24"/>
    </row>
    <row r="50" spans="2:3" x14ac:dyDescent="0.2">
      <c r="B50" s="24"/>
      <c r="C50" s="24"/>
    </row>
    <row r="51" spans="2:3" x14ac:dyDescent="0.2">
      <c r="B51" s="24"/>
      <c r="C51" s="24"/>
    </row>
    <row r="52" spans="2:3" x14ac:dyDescent="0.2">
      <c r="B52" s="24"/>
      <c r="C52" s="24"/>
    </row>
    <row r="53" spans="2:3" x14ac:dyDescent="0.2">
      <c r="B53" s="24"/>
      <c r="C53" s="24"/>
    </row>
    <row r="54" spans="2:3" x14ac:dyDescent="0.2">
      <c r="B54" s="24"/>
      <c r="C54" s="24"/>
    </row>
    <row r="55" spans="2:3" x14ac:dyDescent="0.2">
      <c r="B55" s="24"/>
      <c r="C55" s="24"/>
    </row>
    <row r="56" spans="2:3" x14ac:dyDescent="0.2">
      <c r="B56" s="24"/>
      <c r="C56" s="24"/>
    </row>
  </sheetData>
  <mergeCells count="2">
    <mergeCell ref="T5:T6"/>
    <mergeCell ref="U5:U6"/>
  </mergeCells>
  <pageMargins left="0.31496062992125984" right="0.31496062992125984" top="0.39370078740157483" bottom="0.39370078740157483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8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9</v>
      </c>
      <c r="B3" s="59" t="str">
        <f>Datenbank!B3</f>
        <v xml:space="preserve">U15 Burschen 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13</v>
      </c>
      <c r="E5" s="52" t="s">
        <v>3</v>
      </c>
    </row>
    <row r="6" spans="1:5" ht="21" customHeight="1" x14ac:dyDescent="0.2">
      <c r="A6" s="54">
        <f>Datenbank!A21</f>
        <v>1</v>
      </c>
      <c r="B6" s="54" t="str">
        <f>Datenbank!B21</f>
        <v xml:space="preserve">Sebastian </v>
      </c>
      <c r="C6" s="54" t="str">
        <f>Datenbank!C21</f>
        <v xml:space="preserve">Catabiani </v>
      </c>
      <c r="D6" s="54" t="str">
        <f>IFERROR(IF(VLOOKUP(C6,Datenbank!B5:C16,2,FALSE)=0,"",VLOOKUP(C6,Datenbank!B5:C16,2,FALSE)),"")</f>
        <v/>
      </c>
      <c r="E6" s="54">
        <f>VLOOKUP(C6,Datenbank!B:T,19,FALSE)</f>
        <v>104</v>
      </c>
    </row>
    <row r="7" spans="1:5" ht="21" customHeight="1" x14ac:dyDescent="0.2">
      <c r="A7" s="54">
        <f>Datenbank!A22</f>
        <v>2</v>
      </c>
      <c r="B7" s="54" t="str">
        <f>Datenbank!B22</f>
        <v xml:space="preserve">Elias </v>
      </c>
      <c r="C7" s="54" t="str">
        <f>Datenbank!C22</f>
        <v>Peer</v>
      </c>
      <c r="D7" s="54" t="str">
        <f>IFERROR(IF(VLOOKUP(C7,Datenbank!B6:C17,2,FALSE)=0,"",VLOOKUP(C7,Datenbank!B6:C17,2,FALSE)),"")</f>
        <v xml:space="preserve">SV ERGO St. Martin </v>
      </c>
      <c r="E7" s="54">
        <f>VLOOKUP(C7,Datenbank!B:T,19,FALSE)</f>
        <v>60</v>
      </c>
    </row>
    <row r="8" spans="1:5" ht="21" customHeight="1" x14ac:dyDescent="0.2">
      <c r="A8" s="54">
        <f>Datenbank!A23</f>
        <v>2</v>
      </c>
      <c r="B8" s="54" t="str">
        <f>Datenbank!B23</f>
        <v xml:space="preserve">Stefano </v>
      </c>
      <c r="C8" s="54" t="str">
        <f>Datenbank!C23</f>
        <v>Giglmayr</v>
      </c>
      <c r="D8" s="54" t="str">
        <f>IFERROR(IF(VLOOKUP(C8,Datenbank!B7:C18,2,FALSE)=0,"",VLOOKUP(C8,Datenbank!B7:C18,2,FALSE)),"")</f>
        <v/>
      </c>
      <c r="E8" s="54">
        <f>VLOOKUP(C8,Datenbank!B:T,19,FALSE)</f>
        <v>60</v>
      </c>
    </row>
    <row r="9" spans="1:5" ht="21" customHeight="1" x14ac:dyDescent="0.2">
      <c r="A9" s="54">
        <f>Datenbank!A24</f>
        <v>4</v>
      </c>
      <c r="B9" s="54" t="str">
        <f>Datenbank!B24</f>
        <v>Robert</v>
      </c>
      <c r="C9" s="54" t="str">
        <f>Datenbank!C24</f>
        <v>Rusu</v>
      </c>
      <c r="D9" s="54" t="str">
        <f>IFERROR(IF(VLOOKUP(C9,Datenbank!B8:C19,2,FALSE)=0,"",VLOOKUP(C9,Datenbank!B8:C19,2,FALSE)),"")</f>
        <v/>
      </c>
      <c r="E9" s="54">
        <f>VLOOKUP(C9,Datenbank!B:T,19,FALSE)</f>
        <v>36</v>
      </c>
    </row>
    <row r="10" spans="1:5" ht="21" customHeight="1" x14ac:dyDescent="0.2">
      <c r="A10" s="54">
        <f>Datenbank!A25</f>
        <v>5</v>
      </c>
      <c r="B10" s="54" t="str">
        <f>Datenbank!B25</f>
        <v xml:space="preserve">Dominik </v>
      </c>
      <c r="C10" s="54" t="str">
        <f>Datenbank!C25</f>
        <v>Jäger</v>
      </c>
      <c r="D10" s="54" t="str">
        <f>IFERROR(IF(VLOOKUP(C10,Datenbank!B9:C20,2,FALSE)=0,"",VLOOKUP(C10,Datenbank!B9:C20,2,FALSE)),"")</f>
        <v/>
      </c>
      <c r="E10" s="54">
        <f>VLOOKUP(C10,Datenbank!B:T,19,FALSE)</f>
        <v>28</v>
      </c>
    </row>
    <row r="11" spans="1:5" ht="21" customHeight="1" x14ac:dyDescent="0.2">
      <c r="A11" s="54">
        <f>Datenbank!A26</f>
        <v>6</v>
      </c>
      <c r="B11" s="54" t="str">
        <f>Datenbank!B26</f>
        <v xml:space="preserve">Felix </v>
      </c>
      <c r="C11" s="54" t="str">
        <f>Datenbank!C26</f>
        <v>Kolb</v>
      </c>
      <c r="D11" s="54" t="str">
        <f>IFERROR(IF(VLOOKUP(C11,Datenbank!B10:C21,2,FALSE)=0,"",VLOOKUP(C11,Datenbank!B10:C21,2,FALSE)),"")</f>
        <v/>
      </c>
      <c r="E11" s="54">
        <f>VLOOKUP(C11,Datenbank!B:T,19,FALSE)</f>
        <v>20</v>
      </c>
    </row>
    <row r="12" spans="1:5" ht="21" customHeight="1" x14ac:dyDescent="0.2">
      <c r="A12" s="54">
        <f>Datenbank!A27</f>
        <v>6</v>
      </c>
      <c r="B12" s="54" t="str">
        <f>Datenbank!B27</f>
        <v xml:space="preserve">Björn </v>
      </c>
      <c r="C12" s="54" t="str">
        <f>Datenbank!C27</f>
        <v xml:space="preserve">Erdkönig </v>
      </c>
      <c r="D12" s="54" t="str">
        <f>IFERROR(IF(VLOOKUP(C12,Datenbank!B11:C22,2,FALSE)=0,"",VLOOKUP(C12,Datenbank!B11:C22,2,FALSE)),"")</f>
        <v/>
      </c>
      <c r="E12" s="54">
        <f>VLOOKUP(C12,Datenbank!B:T,19,FALSE)</f>
        <v>20</v>
      </c>
    </row>
    <row r="13" spans="1:5" ht="21" customHeight="1" x14ac:dyDescent="0.2">
      <c r="A13" s="54">
        <f>Datenbank!A28</f>
        <v>6</v>
      </c>
      <c r="B13" s="54" t="str">
        <f>Datenbank!B28</f>
        <v xml:space="preserve">Fabian </v>
      </c>
      <c r="C13" s="54" t="str">
        <f>Datenbank!C28</f>
        <v xml:space="preserve">Griesebner </v>
      </c>
      <c r="D13" s="54" t="str">
        <f>IFERROR(IF(VLOOKUP(C13,Datenbank!B12:C23,2,FALSE)=0,"",VLOOKUP(C13,Datenbank!B12:C23,2,FALSE)),"")</f>
        <v/>
      </c>
      <c r="E13" s="54">
        <f>VLOOKUP(C13,Datenbank!B:T,19,FALSE)</f>
        <v>20</v>
      </c>
    </row>
    <row r="14" spans="1:5" ht="21" customHeight="1" x14ac:dyDescent="0.2">
      <c r="A14" s="54">
        <f>Datenbank!A29</f>
        <v>9</v>
      </c>
      <c r="B14" s="54">
        <f>Datenbank!B29</f>
        <v>0</v>
      </c>
      <c r="C14" s="54">
        <f>Datenbank!C29</f>
        <v>0</v>
      </c>
      <c r="D14" s="54" t="str">
        <f>IFERROR(IF(VLOOKUP(C14,Datenbank!B13:C24,2,FALSE)=0,"",VLOOKUP(C14,Datenbank!B13:C24,2,FALSE)),"")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Datenbank!A30</f>
        <v>9</v>
      </c>
      <c r="B15" s="54">
        <f>Datenbank!B30</f>
        <v>0</v>
      </c>
      <c r="C15" s="54">
        <f>Datenbank!C30</f>
        <v>0</v>
      </c>
      <c r="D15" s="54" t="str">
        <f>IFERROR(IF(VLOOKUP(C15,Datenbank!B14:C25,2,FALSE)=0,"",VLOOKUP(C15,Datenbank!B14:C25,2,FALSE)),"")</f>
        <v/>
      </c>
      <c r="E15" s="54">
        <f>VLOOKUP(C15,Datenbank!B:T,19,FALSE)</f>
        <v>0</v>
      </c>
    </row>
    <row r="16" spans="1:5" ht="21" customHeight="1" x14ac:dyDescent="0.2">
      <c r="A16" s="54" t="e">
        <f>Datenbank!#REF!</f>
        <v>#REF!</v>
      </c>
      <c r="B16" s="54" t="e">
        <f>Datenbank!#REF!</f>
        <v>#REF!</v>
      </c>
      <c r="C16" s="54" t="e">
        <f>Datenbank!#REF!</f>
        <v>#REF!</v>
      </c>
      <c r="D16" s="54" t="str">
        <f>IFERROR(IF(VLOOKUP(C16,Datenbank!B15:C26,2,FALSE)=0,"",VLOOKUP(C16,Datenbank!B15:C26,2,FALSE)),"")</f>
        <v/>
      </c>
      <c r="E16" s="54" t="e">
        <f>VLOOKUP(C16,Datenbank!B:T,19,FALSE)</f>
        <v>#REF!</v>
      </c>
    </row>
    <row r="17" spans="1:5" ht="21" customHeight="1" x14ac:dyDescent="0.2">
      <c r="A17" s="54" t="e">
        <f>Datenbank!#REF!</f>
        <v>#REF!</v>
      </c>
      <c r="B17" s="54" t="e">
        <f>Datenbank!#REF!</f>
        <v>#REF!</v>
      </c>
      <c r="C17" s="54" t="e">
        <f>Datenbank!#REF!</f>
        <v>#REF!</v>
      </c>
      <c r="D17" s="54" t="str">
        <f>IFERROR(IF(VLOOKUP(C17,Datenbank!B16:C27,2,FALSE)=0,"",VLOOKUP(C17,Datenbank!B16:C27,2,FALSE)),"")</f>
        <v/>
      </c>
      <c r="E17" s="54" t="e">
        <f>VLOOKUP(C17,Datenbank!B:T,19,FALSE)</f>
        <v>#REF!</v>
      </c>
    </row>
    <row r="18" spans="1:5" ht="21" customHeight="1" x14ac:dyDescent="0.2">
      <c r="A18" s="54" t="e">
        <f>Datenbank!#REF!</f>
        <v>#REF!</v>
      </c>
      <c r="B18" s="54" t="e">
        <f>Datenbank!#REF!</f>
        <v>#REF!</v>
      </c>
      <c r="C18" s="54" t="e">
        <f>Datenbank!#REF!</f>
        <v>#REF!</v>
      </c>
      <c r="D18" s="54" t="str">
        <f>IFERROR(IF(VLOOKUP(C18,Datenbank!B17:C28,2,FALSE)=0,"",VLOOKUP(C18,Datenbank!B17:C28,2,FALSE)),"")</f>
        <v/>
      </c>
      <c r="E18" s="54" t="e">
        <f>VLOOKUP(C18,Datenbank!B:T,19,FALSE)</f>
        <v>#REF!</v>
      </c>
    </row>
    <row r="19" spans="1:5" ht="21" customHeight="1" x14ac:dyDescent="0.2">
      <c r="A19" s="54" t="e">
        <f>Datenbank!#REF!</f>
        <v>#REF!</v>
      </c>
      <c r="B19" s="54" t="e">
        <f>Datenbank!#REF!</f>
        <v>#REF!</v>
      </c>
      <c r="C19" s="54" t="e">
        <f>Datenbank!#REF!</f>
        <v>#REF!</v>
      </c>
      <c r="D19" s="54" t="str">
        <f>IFERROR(IF(VLOOKUP(C19,Datenbank!B17:C29,2,FALSE)=0,"",VLOOKUP(C19,Datenbank!B17:C29,2,FALSE)),"")</f>
        <v/>
      </c>
      <c r="E19" s="54" t="e">
        <f>VLOOKUP(C19,Datenbank!B:T,19,FALSE)</f>
        <v>#REF!</v>
      </c>
    </row>
    <row r="20" spans="1:5" ht="21" customHeight="1" x14ac:dyDescent="0.2">
      <c r="A20" s="54" t="e">
        <f>Datenbank!#REF!</f>
        <v>#REF!</v>
      </c>
      <c r="B20" s="54" t="e">
        <f>Datenbank!#REF!</f>
        <v>#REF!</v>
      </c>
      <c r="C20" s="54" t="e">
        <f>Datenbank!#REF!</f>
        <v>#REF!</v>
      </c>
      <c r="D20" s="54" t="str">
        <f>IFERROR(IF(VLOOKUP(C20,Datenbank!B17:C30,2,FALSE)=0,"",VLOOKUP(C20,Datenbank!B17:C30,2,FALSE)),"")</f>
        <v/>
      </c>
      <c r="E20" s="54" t="e">
        <f>VLOOKUP(C20,Datenbank!B:T,19,FALSE)</f>
        <v>#REF!</v>
      </c>
    </row>
    <row r="21" spans="1:5" ht="21" customHeight="1" x14ac:dyDescent="0.2">
      <c r="A21" s="54" t="e">
        <f>Datenbank!#REF!</f>
        <v>#REF!</v>
      </c>
      <c r="B21" s="54" t="e">
        <f>Datenbank!#REF!</f>
        <v>#REF!</v>
      </c>
      <c r="C21" s="54" t="e">
        <f>Datenbank!#REF!</f>
        <v>#REF!</v>
      </c>
      <c r="D21" s="54" t="str">
        <f>IFERROR(IF(VLOOKUP(C21,Datenbank!B17:C30,2,FALSE)=0,"",VLOOKUP(C21,Datenbank!B17:C30,2,FALSE)),"")</f>
        <v/>
      </c>
      <c r="E21" s="54" t="e">
        <f>VLOOKUP(C21,Datenbank!B:T,19,FALSE)</f>
        <v>#REF!</v>
      </c>
    </row>
    <row r="22" spans="1:5" ht="21" customHeight="1" x14ac:dyDescent="0.2">
      <c r="A22" s="54" t="e">
        <f>Datenbank!#REF!</f>
        <v>#REF!</v>
      </c>
      <c r="B22" s="54" t="e">
        <f>Datenbank!#REF!</f>
        <v>#REF!</v>
      </c>
      <c r="C22" s="54" t="e">
        <f>Datenbank!#REF!</f>
        <v>#REF!</v>
      </c>
      <c r="D22" s="54" t="str">
        <f>IFERROR(IF(VLOOKUP(C22,Datenbank!B17:C30,2,FALSE)=0,"",VLOOKUP(C22,Datenbank!B17:C30,2,FALSE)),"")</f>
        <v/>
      </c>
      <c r="E22" s="54" t="e">
        <f>VLOOKUP(C22,Datenbank!B:T,19,FALSE)</f>
        <v>#REF!</v>
      </c>
    </row>
    <row r="23" spans="1:5" ht="21" customHeight="1" x14ac:dyDescent="0.2">
      <c r="A23" s="54" t="e">
        <f>Datenbank!#REF!</f>
        <v>#REF!</v>
      </c>
      <c r="B23" s="54" t="e">
        <f>Datenbank!#REF!</f>
        <v>#REF!</v>
      </c>
      <c r="C23" s="54" t="e">
        <f>Datenbank!#REF!</f>
        <v>#REF!</v>
      </c>
      <c r="D23" s="54" t="str">
        <f>IFERROR(IF(VLOOKUP(C23,Datenbank!B17:C30,2,FALSE)=0,"",VLOOKUP(C23,Datenbank!B17:C30,2,FALSE)),"")</f>
        <v/>
      </c>
      <c r="E23" s="54" t="e">
        <f>VLOOKUP(C23,Datenbank!B:T,19,FALSE)</f>
        <v>#REF!</v>
      </c>
    </row>
    <row r="24" spans="1:5" ht="21" customHeight="1" x14ac:dyDescent="0.2">
      <c r="A24" s="54" t="e">
        <f>Datenbank!#REF!</f>
        <v>#REF!</v>
      </c>
      <c r="B24" s="54" t="e">
        <f>Datenbank!#REF!</f>
        <v>#REF!</v>
      </c>
      <c r="C24" s="54" t="e">
        <f>Datenbank!#REF!</f>
        <v>#REF!</v>
      </c>
      <c r="D24" s="54" t="str">
        <f>IFERROR(IF(VLOOKUP(C24,Datenbank!B17:C30,2,FALSE)=0,"",VLOOKUP(C24,Datenbank!B17:C30,2,FALSE)),"")</f>
        <v/>
      </c>
      <c r="E24" s="54" t="e">
        <f>VLOOKUP(C24,Datenbank!B:T,19,FALSE)</f>
        <v>#REF!</v>
      </c>
    </row>
    <row r="25" spans="1:5" ht="21" customHeight="1" x14ac:dyDescent="0.2">
      <c r="A25" s="54" t="e">
        <f>Datenbank!#REF!</f>
        <v>#REF!</v>
      </c>
      <c r="B25" s="54" t="e">
        <f>Datenbank!#REF!</f>
        <v>#REF!</v>
      </c>
      <c r="C25" s="54" t="e">
        <f>Datenbank!#REF!</f>
        <v>#REF!</v>
      </c>
      <c r="D25" s="54" t="str">
        <f>IFERROR(IF(VLOOKUP(C25,Datenbank!B17:C30,2,FALSE)=0,"",VLOOKUP(C25,Datenbank!B17:C30,2,FALSE)),"")</f>
        <v/>
      </c>
      <c r="E25" s="54" t="e">
        <f>VLOOKUP(C25,Datenbank!B:T,19,FALSE)</f>
        <v>#REF!</v>
      </c>
    </row>
    <row r="26" spans="1:5" ht="21" customHeight="1" x14ac:dyDescent="0.2">
      <c r="A26" s="54" t="e">
        <f>Datenbank!#REF!</f>
        <v>#REF!</v>
      </c>
      <c r="B26" s="54" t="e">
        <f>Datenbank!#REF!</f>
        <v>#REF!</v>
      </c>
      <c r="C26" s="54" t="e">
        <f>Datenbank!#REF!</f>
        <v>#REF!</v>
      </c>
      <c r="D26" s="54" t="str">
        <f>IFERROR(IF(VLOOKUP(C26,Datenbank!B17:C30,2,FALSE)=0,"",VLOOKUP(C26,Datenbank!B17:C30,2,FALSE)),"")</f>
        <v/>
      </c>
      <c r="E26" s="54" t="e">
        <f>VLOOKUP(C26,Datenbank!B:T,19,FALSE)</f>
        <v>#REF!</v>
      </c>
    </row>
    <row r="27" spans="1:5" ht="21" customHeight="1" x14ac:dyDescent="0.2">
      <c r="A27" s="54" t="e">
        <f>Datenbank!#REF!</f>
        <v>#REF!</v>
      </c>
      <c r="B27" s="54" t="e">
        <f>Datenbank!#REF!</f>
        <v>#REF!</v>
      </c>
      <c r="C27" s="54" t="e">
        <f>Datenbank!#REF!</f>
        <v>#REF!</v>
      </c>
      <c r="D27" s="54" t="str">
        <f>IFERROR(IF(VLOOKUP(C27,Datenbank!B17:C30,2,FALSE)=0,"",VLOOKUP(C27,Datenbank!B17:C30,2,FALSE)),"")</f>
        <v/>
      </c>
      <c r="E27" s="54" t="e">
        <f>VLOOKUP(C27,Datenbank!B:T,19,FALSE)</f>
        <v>#REF!</v>
      </c>
    </row>
    <row r="28" spans="1:5" ht="21" customHeight="1" x14ac:dyDescent="0.2">
      <c r="A28" s="54" t="e">
        <f>Datenbank!#REF!</f>
        <v>#REF!</v>
      </c>
      <c r="B28" s="54" t="e">
        <f>Datenbank!#REF!</f>
        <v>#REF!</v>
      </c>
      <c r="C28" s="54" t="e">
        <f>Datenbank!#REF!</f>
        <v>#REF!</v>
      </c>
      <c r="D28" s="54" t="str">
        <f>IFERROR(IF(VLOOKUP(C28,Datenbank!B17:C30,2,FALSE)=0,"",VLOOKUP(C28,Datenbank!B17:C30,2,FALSE)),"")</f>
        <v/>
      </c>
      <c r="E28" s="54" t="e">
        <f>VLOOKUP(C28,Datenbank!B:T,19,FALSE)</f>
        <v>#REF!</v>
      </c>
    </row>
    <row r="29" spans="1:5" ht="21" customHeight="1" x14ac:dyDescent="0.2">
      <c r="A29" s="54" t="e">
        <f>Datenbank!#REF!</f>
        <v>#REF!</v>
      </c>
      <c r="B29" s="54" t="e">
        <f>Datenbank!#REF!</f>
        <v>#REF!</v>
      </c>
      <c r="C29" s="54" t="e">
        <f>Datenbank!#REF!</f>
        <v>#REF!</v>
      </c>
      <c r="D29" s="54" t="str">
        <f>IFERROR(IF(VLOOKUP(C29,Datenbank!B17:C30,2,FALSE)=0,"",VLOOKUP(C29,Datenbank!B17:C30,2,FALSE)),"")</f>
        <v/>
      </c>
      <c r="E29" s="54" t="e">
        <f>VLOOKUP(C29,Datenbank!B:T,19,FALSE)</f>
        <v>#REF!</v>
      </c>
    </row>
    <row r="30" spans="1:5" ht="21" customHeight="1" x14ac:dyDescent="0.2">
      <c r="A30" s="54" t="e">
        <f>Datenbank!#REF!</f>
        <v>#REF!</v>
      </c>
      <c r="B30" s="54" t="e">
        <f>Datenbank!#REF!</f>
        <v>#REF!</v>
      </c>
      <c r="C30" s="54" t="e">
        <f>Datenbank!#REF!</f>
        <v>#REF!</v>
      </c>
      <c r="D30" s="54" t="str">
        <f>IFERROR(IF(VLOOKUP(C30,Datenbank!B17:C30,2,FALSE)=0,"",VLOOKUP(C30,Datenbank!B17:C30,2,FALSE)),"")</f>
        <v/>
      </c>
      <c r="E30" s="54" t="e">
        <f>VLOOKUP(C30,Datenbank!B:T,19,FALSE)</f>
        <v>#REF!</v>
      </c>
    </row>
    <row r="31" spans="1:5" ht="21" customHeight="1" x14ac:dyDescent="0.2">
      <c r="A31" s="54" t="e">
        <f>Datenbank!#REF!</f>
        <v>#REF!</v>
      </c>
      <c r="B31" s="54" t="e">
        <f>Datenbank!#REF!</f>
        <v>#REF!</v>
      </c>
      <c r="C31" s="54" t="e">
        <f>Datenbank!#REF!</f>
        <v>#REF!</v>
      </c>
      <c r="D31" s="54" t="str">
        <f>IFERROR(IF(VLOOKUP(C31,Datenbank!B17:C30,2,FALSE)=0,"",VLOOKUP(C31,Datenbank!B17:C30,2,FALSE)),"")</f>
        <v/>
      </c>
      <c r="E31" s="54" t="e">
        <f>VLOOKUP(C31,Datenbank!B:T,19,FALSE)</f>
        <v>#REF!</v>
      </c>
    </row>
    <row r="32" spans="1:5" ht="21" customHeight="1" x14ac:dyDescent="0.2">
      <c r="A32" s="54" t="e">
        <f>Datenbank!#REF!</f>
        <v>#REF!</v>
      </c>
      <c r="B32" s="54" t="e">
        <f>Datenbank!#REF!</f>
        <v>#REF!</v>
      </c>
      <c r="C32" s="54" t="e">
        <f>Datenbank!#REF!</f>
        <v>#REF!</v>
      </c>
      <c r="D32" s="54" t="str">
        <f>IFERROR(IF(VLOOKUP(C32,Datenbank!B17:C30,2,FALSE)=0,"",VLOOKUP(C32,Datenbank!B17:C30,2,FALSE)),"")</f>
        <v/>
      </c>
      <c r="E32" s="54" t="e">
        <f>VLOOKUP(C32,Datenbank!B:T,19,FALSE)</f>
        <v>#REF!</v>
      </c>
    </row>
    <row r="33" spans="1:5" ht="21" customHeight="1" x14ac:dyDescent="0.2">
      <c r="A33" s="54" t="e">
        <f>Datenbank!#REF!</f>
        <v>#REF!</v>
      </c>
      <c r="B33" s="54" t="e">
        <f>Datenbank!#REF!</f>
        <v>#REF!</v>
      </c>
      <c r="C33" s="54" t="e">
        <f>Datenbank!#REF!</f>
        <v>#REF!</v>
      </c>
      <c r="D33" s="54" t="str">
        <f>IFERROR(IF(VLOOKUP(C33,Datenbank!B17:C30,2,FALSE)=0,"",VLOOKUP(C33,Datenbank!B17:C30,2,FALSE)),"")</f>
        <v/>
      </c>
      <c r="E33" s="54" t="e">
        <f>VLOOKUP(C33,Datenbank!B:T,19,FALSE)</f>
        <v>#REF!</v>
      </c>
    </row>
    <row r="34" spans="1:5" ht="21" customHeight="1" x14ac:dyDescent="0.2">
      <c r="A34" s="54" t="e">
        <f>Datenbank!#REF!</f>
        <v>#REF!</v>
      </c>
      <c r="B34" s="54" t="e">
        <f>Datenbank!#REF!</f>
        <v>#REF!</v>
      </c>
      <c r="C34" s="54" t="e">
        <f>Datenbank!#REF!</f>
        <v>#REF!</v>
      </c>
      <c r="D34" s="54" t="str">
        <f>IFERROR(IF(VLOOKUP(C34,Datenbank!B17:C30,2,FALSE)=0,"",VLOOKUP(C34,Datenbank!B17:C30,2,FALSE)),"")</f>
        <v/>
      </c>
      <c r="E34" s="54" t="e">
        <f>VLOOKUP(C34,Datenbank!B:T,19,FALSE)</f>
        <v>#REF!</v>
      </c>
    </row>
    <row r="35" spans="1:5" ht="21" customHeight="1" x14ac:dyDescent="0.2">
      <c r="A35" s="54" t="e">
        <f>Datenbank!#REF!</f>
        <v>#REF!</v>
      </c>
      <c r="B35" s="54" t="e">
        <f>Datenbank!#REF!</f>
        <v>#REF!</v>
      </c>
      <c r="C35" s="54" t="e">
        <f>Datenbank!#REF!</f>
        <v>#REF!</v>
      </c>
      <c r="D35" s="54" t="str">
        <f>IFERROR(IF(VLOOKUP(C35,Datenbank!B17:C30,2,FALSE)=0,"",VLOOKUP(C35,Datenbank!B17:C30,2,FALSE)),"")</f>
        <v/>
      </c>
      <c r="E35" s="54" t="e">
        <f>VLOOKUP(C35,Datenbank!B:T,19,FALSE)</f>
        <v>#REF!</v>
      </c>
    </row>
    <row r="36" spans="1:5" ht="21" customHeight="1" x14ac:dyDescent="0.2">
      <c r="A36" s="54" t="e">
        <f>Datenbank!#REF!</f>
        <v>#REF!</v>
      </c>
      <c r="B36" s="54" t="e">
        <f>Datenbank!#REF!</f>
        <v>#REF!</v>
      </c>
      <c r="C36" s="54" t="e">
        <f>Datenbank!#REF!</f>
        <v>#REF!</v>
      </c>
      <c r="D36" s="54" t="str">
        <f>IFERROR(IF(VLOOKUP(C36,Datenbank!B17:C30,2,FALSE)=0,"",VLOOKUP(C36,Datenbank!B17:C30,2,FALSE)),"")</f>
        <v/>
      </c>
      <c r="E36" s="54" t="e">
        <f>VLOOKUP(C36,Datenbank!B:T,19,FALSE)</f>
        <v>#REF!</v>
      </c>
    </row>
    <row r="37" spans="1:5" ht="21" customHeight="1" x14ac:dyDescent="0.2">
      <c r="A37" s="54" t="e">
        <f>Datenbank!#REF!</f>
        <v>#REF!</v>
      </c>
      <c r="B37" s="54" t="e">
        <f>Datenbank!#REF!</f>
        <v>#REF!</v>
      </c>
      <c r="C37" s="54" t="e">
        <f>Datenbank!#REF!</f>
        <v>#REF!</v>
      </c>
      <c r="D37" s="54" t="str">
        <f>IFERROR(IF(VLOOKUP(C37,Datenbank!B17:C30,2,FALSE)=0,"",VLOOKUP(C37,Datenbank!B17:C30,2,FALSE)),"")</f>
        <v/>
      </c>
      <c r="E37" s="54" t="e">
        <f>VLOOKUP(C37,Datenbank!B:T,19,FALSE)</f>
        <v>#REF!</v>
      </c>
    </row>
    <row r="38" spans="1:5" ht="21" customHeight="1" x14ac:dyDescent="0.2">
      <c r="A38" s="54" t="e">
        <f>Datenbank!#REF!</f>
        <v>#REF!</v>
      </c>
      <c r="B38" s="54" t="e">
        <f>Datenbank!#REF!</f>
        <v>#REF!</v>
      </c>
      <c r="C38" s="54" t="e">
        <f>Datenbank!#REF!</f>
        <v>#REF!</v>
      </c>
      <c r="D38" s="54" t="str">
        <f>IFERROR(IF(VLOOKUP(C38,Datenbank!B17:C30,2,FALSE)=0,"",VLOOKUP(C38,Datenbank!B17:C30,2,FALSE)),"")</f>
        <v/>
      </c>
      <c r="E38" s="54" t="e">
        <f>VLOOKUP(C38,Datenbank!B:T,19,FALSE)</f>
        <v>#REF!</v>
      </c>
    </row>
    <row r="39" spans="1:5" ht="21" customHeight="1" x14ac:dyDescent="0.2">
      <c r="A39" s="54" t="e">
        <f>Datenbank!#REF!</f>
        <v>#REF!</v>
      </c>
      <c r="B39" s="54" t="e">
        <f>Datenbank!#REF!</f>
        <v>#REF!</v>
      </c>
      <c r="C39" s="54" t="e">
        <f>Datenbank!#REF!</f>
        <v>#REF!</v>
      </c>
      <c r="D39" s="54" t="str">
        <f>IFERROR(IF(VLOOKUP(C39,Datenbank!B17:C30,2,FALSE)=0,"",VLOOKUP(C39,Datenbank!B17:C30,2,FALSE)),"")</f>
        <v/>
      </c>
      <c r="E39" s="54" t="e">
        <f>VLOOKUP(C39,Datenbank!B:T,19,FALSE)</f>
        <v>#REF!</v>
      </c>
    </row>
    <row r="40" spans="1:5" ht="21" customHeight="1" x14ac:dyDescent="0.2">
      <c r="A40" s="54" t="e">
        <f>Datenbank!#REF!</f>
        <v>#REF!</v>
      </c>
      <c r="B40" s="54" t="e">
        <f>Datenbank!#REF!</f>
        <v>#REF!</v>
      </c>
      <c r="C40" s="54" t="e">
        <f>Datenbank!#REF!</f>
        <v>#REF!</v>
      </c>
      <c r="D40" s="54" t="str">
        <f>IFERROR(IF(VLOOKUP(C40,Datenbank!B17:C30,2,FALSE)=0,"",VLOOKUP(C40,Datenbank!B17:C30,2,FALSE)),"")</f>
        <v/>
      </c>
      <c r="E40" s="54" t="e">
        <f>VLOOKUP(C40,Datenbank!B:T,19,FALSE)</f>
        <v>#REF!</v>
      </c>
    </row>
    <row r="41" spans="1:5" ht="21" customHeight="1" x14ac:dyDescent="0.2">
      <c r="A41" s="54" t="e">
        <f>Datenbank!#REF!</f>
        <v>#REF!</v>
      </c>
      <c r="B41" s="54" t="e">
        <f>Datenbank!#REF!</f>
        <v>#REF!</v>
      </c>
      <c r="C41" s="54" t="e">
        <f>Datenbank!#REF!</f>
        <v>#REF!</v>
      </c>
      <c r="D41" s="54" t="str">
        <f>IFERROR(IF(VLOOKUP(C41,Datenbank!B17:C30,2,FALSE)=0,"",VLOOKUP(C41,Datenbank!B17:C30,2,FALSE)),"")</f>
        <v/>
      </c>
      <c r="E41" s="54" t="e">
        <f>VLOOKUP(C41,Datenbank!B:T,19,FALSE)</f>
        <v>#REF!</v>
      </c>
    </row>
    <row r="42" spans="1:5" ht="21" customHeight="1" x14ac:dyDescent="0.2">
      <c r="A42" s="54" t="e">
        <f>Datenbank!#REF!</f>
        <v>#REF!</v>
      </c>
      <c r="B42" s="54" t="e">
        <f>Datenbank!#REF!</f>
        <v>#REF!</v>
      </c>
      <c r="C42" s="54" t="e">
        <f>Datenbank!#REF!</f>
        <v>#REF!</v>
      </c>
      <c r="D42" s="54" t="str">
        <f>IFERROR(IF(VLOOKUP(C42,Datenbank!B17:C30,2,FALSE)=0,"",VLOOKUP(C42,Datenbank!B17:C30,2,FALSE)),"")</f>
        <v/>
      </c>
      <c r="E42" s="54" t="e">
        <f>VLOOKUP(C42,Datenbank!B:T,19,FALSE)</f>
        <v>#REF!</v>
      </c>
    </row>
    <row r="43" spans="1:5" ht="21" customHeight="1" x14ac:dyDescent="0.2">
      <c r="A43" s="54" t="e">
        <f>Datenbank!#REF!</f>
        <v>#REF!</v>
      </c>
      <c r="B43" s="54" t="e">
        <f>Datenbank!#REF!</f>
        <v>#REF!</v>
      </c>
      <c r="C43" s="54" t="e">
        <f>Datenbank!#REF!</f>
        <v>#REF!</v>
      </c>
      <c r="D43" s="54" t="str">
        <f>IFERROR(IF(VLOOKUP(C43,Datenbank!B17:C30,2,FALSE)=0,"",VLOOKUP(C43,Datenbank!B17:C30,2,FALSE)),"")</f>
        <v/>
      </c>
      <c r="E43" s="54" t="e">
        <f>VLOOKUP(C43,Datenbank!B:T,19,FALSE)</f>
        <v>#REF!</v>
      </c>
    </row>
    <row r="44" spans="1:5" ht="21" customHeight="1" x14ac:dyDescent="0.2">
      <c r="A44" s="54" t="e">
        <f>Datenbank!#REF!</f>
        <v>#REF!</v>
      </c>
      <c r="B44" s="54" t="e">
        <f>Datenbank!#REF!</f>
        <v>#REF!</v>
      </c>
      <c r="C44" s="54" t="e">
        <f>Datenbank!#REF!</f>
        <v>#REF!</v>
      </c>
      <c r="D44" s="54" t="str">
        <f>IFERROR(IF(VLOOKUP(C44,Datenbank!B17:C30,2,FALSE)=0,"",VLOOKUP(C44,Datenbank!B17:C30,2,FALSE)),"")</f>
        <v/>
      </c>
      <c r="E44" s="54" t="e">
        <f>VLOOKUP(C44,Datenbank!B:T,19,FALSE)</f>
        <v>#REF!</v>
      </c>
    </row>
    <row r="45" spans="1:5" ht="21" customHeight="1" x14ac:dyDescent="0.2">
      <c r="A45" s="54" t="e">
        <f>Datenbank!#REF!</f>
        <v>#REF!</v>
      </c>
      <c r="B45" s="54" t="e">
        <f>Datenbank!#REF!</f>
        <v>#REF!</v>
      </c>
      <c r="C45" s="54" t="e">
        <f>Datenbank!#REF!</f>
        <v>#REF!</v>
      </c>
      <c r="D45" s="54" t="str">
        <f>IFERROR(IF(VLOOKUP(C45,Datenbank!B17:C30,2,FALSE)=0,"",VLOOKUP(C45,Datenbank!B17:C30,2,FALSE)),"")</f>
        <v/>
      </c>
      <c r="E45" s="54" t="e">
        <f>VLOOKUP(C45,Datenbank!B:T,19,FALSE)</f>
        <v>#REF!</v>
      </c>
    </row>
    <row r="46" spans="1:5" ht="21" customHeight="1" x14ac:dyDescent="0.2">
      <c r="A46" s="54" t="e">
        <f>Datenbank!#REF!</f>
        <v>#REF!</v>
      </c>
      <c r="B46" s="54" t="e">
        <f>Datenbank!#REF!</f>
        <v>#REF!</v>
      </c>
      <c r="C46" s="54" t="e">
        <f>Datenbank!#REF!</f>
        <v>#REF!</v>
      </c>
      <c r="D46" s="54" t="str">
        <f>IFERROR(IF(VLOOKUP(C46,Datenbank!B17:C30,2,FALSE)=0,"",VLOOKUP(C46,Datenbank!B17:C30,2,FALSE)),"")</f>
        <v/>
      </c>
      <c r="E46" s="54" t="e">
        <f>VLOOKUP(C46,Datenbank!B:T,19,FALSE)</f>
        <v>#REF!</v>
      </c>
    </row>
    <row r="47" spans="1:5" ht="21" customHeight="1" x14ac:dyDescent="0.2">
      <c r="A47" s="54" t="e">
        <f>Datenbank!#REF!</f>
        <v>#REF!</v>
      </c>
      <c r="B47" s="54" t="e">
        <f>Datenbank!#REF!</f>
        <v>#REF!</v>
      </c>
      <c r="C47" s="54" t="e">
        <f>Datenbank!#REF!</f>
        <v>#REF!</v>
      </c>
      <c r="D47" s="54" t="str">
        <f>IFERROR(IF(VLOOKUP(C47,Datenbank!B17:C30,2,FALSE)=0,"",VLOOKUP(C47,Datenbank!B17:C30,2,FALSE)),"")</f>
        <v/>
      </c>
      <c r="E47" s="54" t="e">
        <f>VLOOKUP(C47,Datenbank!B:T,19,FALSE)</f>
        <v>#REF!</v>
      </c>
    </row>
    <row r="48" spans="1:5" ht="21" customHeight="1" x14ac:dyDescent="0.2">
      <c r="A48" s="54" t="e">
        <f>Datenbank!#REF!</f>
        <v>#REF!</v>
      </c>
      <c r="B48" s="54" t="e">
        <f>Datenbank!#REF!</f>
        <v>#REF!</v>
      </c>
      <c r="C48" s="54" t="e">
        <f>Datenbank!#REF!</f>
        <v>#REF!</v>
      </c>
      <c r="D48" s="54" t="str">
        <f>IFERROR(IF(VLOOKUP(C48,Datenbank!B17:C30,2,FALSE)=0,"",VLOOKUP(C48,Datenbank!B17:C30,2,FALSE)),"")</f>
        <v/>
      </c>
      <c r="E48" s="54" t="e">
        <f>VLOOKUP(C48,Datenbank!B:T,19,FALSE)</f>
        <v>#REF!</v>
      </c>
    </row>
    <row r="49" spans="1:5" ht="21" customHeight="1" x14ac:dyDescent="0.2">
      <c r="A49" s="54" t="e">
        <f>Datenbank!#REF!</f>
        <v>#REF!</v>
      </c>
      <c r="B49" s="54" t="e">
        <f>Datenbank!#REF!</f>
        <v>#REF!</v>
      </c>
      <c r="C49" s="54" t="e">
        <f>Datenbank!#REF!</f>
        <v>#REF!</v>
      </c>
      <c r="D49" s="54" t="str">
        <f>IFERROR(IF(VLOOKUP(C49,Datenbank!B17:C30,2,FALSE)=0,"",VLOOKUP(C49,Datenbank!B17:C30,2,FALSE)),"")</f>
        <v/>
      </c>
      <c r="E49" s="54" t="e">
        <f>VLOOKUP(C49,Datenbank!B:T,19,FALSE)</f>
        <v>#REF!</v>
      </c>
    </row>
    <row r="50" spans="1:5" ht="21" customHeight="1" x14ac:dyDescent="0.2">
      <c r="A50" s="54" t="e">
        <f>Datenbank!#REF!</f>
        <v>#REF!</v>
      </c>
      <c r="B50" s="54" t="e">
        <f>Datenbank!#REF!</f>
        <v>#REF!</v>
      </c>
      <c r="C50" s="54" t="e">
        <f>Datenbank!#REF!</f>
        <v>#REF!</v>
      </c>
      <c r="D50" s="54" t="str">
        <f>IFERROR(IF(VLOOKUP(C50,Datenbank!B17:C30,2,FALSE)=0,"",VLOOKUP(C50,Datenbank!B17:C30,2,FALSE)),"")</f>
        <v/>
      </c>
      <c r="E50" s="54" t="e">
        <f>VLOOKUP(C50,Datenbank!B:T,19,FALSE)</f>
        <v>#REF!</v>
      </c>
    </row>
  </sheetData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2019-09-15T11:35:42Z</cp:lastPrinted>
  <dcterms:created xsi:type="dcterms:W3CDTF">2018-06-27T13:36:29Z</dcterms:created>
  <dcterms:modified xsi:type="dcterms:W3CDTF">2019-09-15T11:37:29Z</dcterms:modified>
</cp:coreProperties>
</file>