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B6633579-2C33-4B31-AED9-4141DC56EB2E}" xr6:coauthVersionLast="43" xr6:coauthVersionMax="43" xr10:uidLastSave="{00000000-0000-0000-0000-000000000000}"/>
  <bookViews>
    <workbookView xWindow="20745" yWindow="1635" windowWidth="14040" windowHeight="600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E51" i="1"/>
  <c r="G51" i="1"/>
  <c r="I51" i="1"/>
  <c r="K51" i="1"/>
  <c r="M51" i="1"/>
  <c r="O51" i="1"/>
  <c r="Q51" i="1"/>
  <c r="S51" i="1"/>
  <c r="E37" i="1"/>
  <c r="G37" i="1"/>
  <c r="I37" i="1"/>
  <c r="K37" i="1"/>
  <c r="M37" i="1"/>
  <c r="O37" i="1"/>
  <c r="Q37" i="1"/>
  <c r="S37" i="1"/>
  <c r="E38" i="1"/>
  <c r="G38" i="1"/>
  <c r="I38" i="1"/>
  <c r="K38" i="1"/>
  <c r="M38" i="1"/>
  <c r="O38" i="1"/>
  <c r="Q38" i="1"/>
  <c r="S38" i="1"/>
  <c r="E39" i="1"/>
  <c r="G39" i="1"/>
  <c r="I39" i="1"/>
  <c r="K39" i="1"/>
  <c r="M39" i="1"/>
  <c r="O39" i="1"/>
  <c r="Q39" i="1"/>
  <c r="S39" i="1"/>
  <c r="E40" i="1"/>
  <c r="G40" i="1"/>
  <c r="I40" i="1"/>
  <c r="K40" i="1"/>
  <c r="M40" i="1"/>
  <c r="O40" i="1"/>
  <c r="Q40" i="1"/>
  <c r="S40" i="1"/>
  <c r="E41" i="1"/>
  <c r="G41" i="1"/>
  <c r="I41" i="1"/>
  <c r="K41" i="1"/>
  <c r="M41" i="1"/>
  <c r="O41" i="1"/>
  <c r="Q41" i="1"/>
  <c r="S41" i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1" i="1"/>
  <c r="T40" i="1"/>
  <c r="T39" i="1"/>
  <c r="T38" i="1"/>
  <c r="T37" i="1"/>
  <c r="T51" i="1"/>
  <c r="T50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S8" i="1" l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8" i="1" l="1"/>
  <c r="U12" i="1"/>
  <c r="U16" i="1"/>
  <c r="U20" i="1"/>
  <c r="U24" i="1"/>
  <c r="U28" i="1"/>
  <c r="U32" i="1"/>
  <c r="U36" i="1"/>
  <c r="U40" i="1"/>
  <c r="U44" i="1"/>
  <c r="U48" i="1"/>
  <c r="U7" i="1"/>
  <c r="U30" i="1"/>
  <c r="U38" i="1"/>
  <c r="U46" i="1"/>
  <c r="U11" i="1"/>
  <c r="U19" i="1"/>
  <c r="U27" i="1"/>
  <c r="U35" i="1"/>
  <c r="U43" i="1"/>
  <c r="U51" i="1"/>
  <c r="U9" i="1"/>
  <c r="U13" i="1"/>
  <c r="U17" i="1"/>
  <c r="U21" i="1"/>
  <c r="U25" i="1"/>
  <c r="U29" i="1"/>
  <c r="U33" i="1"/>
  <c r="U37" i="1"/>
  <c r="U41" i="1"/>
  <c r="U45" i="1"/>
  <c r="U49" i="1"/>
  <c r="U10" i="1"/>
  <c r="U14" i="1"/>
  <c r="U18" i="1"/>
  <c r="U22" i="1"/>
  <c r="U26" i="1"/>
  <c r="U34" i="1"/>
  <c r="U42" i="1"/>
  <c r="U50" i="1"/>
  <c r="U15" i="1"/>
  <c r="U23" i="1"/>
  <c r="U31" i="1"/>
  <c r="U39" i="1"/>
  <c r="U47" i="1"/>
  <c r="A75" i="1" l="1"/>
  <c r="A25" i="3" s="1"/>
  <c r="A61" i="1"/>
  <c r="A11" i="3" s="1"/>
  <c r="A100" i="1"/>
  <c r="A50" i="3" s="1"/>
  <c r="A93" i="1"/>
  <c r="A43" i="3" s="1"/>
  <c r="A80" i="1"/>
  <c r="A86" i="1"/>
  <c r="A36" i="3" s="1"/>
  <c r="A77" i="1"/>
  <c r="A27" i="3" s="1"/>
  <c r="A69" i="1"/>
  <c r="A19" i="3" s="1"/>
  <c r="A95" i="1"/>
  <c r="A45" i="3" s="1"/>
  <c r="A59" i="1"/>
  <c r="A9" i="3" s="1"/>
  <c r="A70" i="1"/>
  <c r="A20" i="3" s="1"/>
  <c r="A68" i="1"/>
  <c r="A18" i="3" s="1"/>
  <c r="A57" i="1"/>
  <c r="A7" i="3" s="1"/>
  <c r="A56" i="1"/>
  <c r="B56" i="1" s="1"/>
  <c r="B6" i="3" s="1"/>
  <c r="A71" i="1"/>
  <c r="A21" i="3" s="1"/>
  <c r="A82" i="1"/>
  <c r="A32" i="3" s="1"/>
  <c r="A92" i="1"/>
  <c r="A42" i="3" s="1"/>
  <c r="A89" i="1"/>
  <c r="A39" i="3" s="1"/>
  <c r="A73" i="1"/>
  <c r="A23" i="3" s="1"/>
  <c r="A84" i="1"/>
  <c r="A34" i="3" s="1"/>
  <c r="A99" i="1"/>
  <c r="A49" i="3" s="1"/>
  <c r="A79" i="1"/>
  <c r="A29" i="3" s="1"/>
  <c r="A63" i="1"/>
  <c r="A13" i="3" s="1"/>
  <c r="A90" i="1"/>
  <c r="A40" i="3" s="1"/>
  <c r="A74" i="1"/>
  <c r="A24" i="3" s="1"/>
  <c r="A58" i="1"/>
  <c r="A8" i="3" s="1"/>
  <c r="A76" i="1"/>
  <c r="A26" i="3" s="1"/>
  <c r="A97" i="1"/>
  <c r="A47" i="3" s="1"/>
  <c r="A81" i="1"/>
  <c r="A31" i="3" s="1"/>
  <c r="A65" i="1"/>
  <c r="A15" i="3" s="1"/>
  <c r="A72" i="1"/>
  <c r="A22" i="3" s="1"/>
  <c r="A87" i="1"/>
  <c r="A37" i="3" s="1"/>
  <c r="A98" i="1"/>
  <c r="A48" i="3" s="1"/>
  <c r="A66" i="1"/>
  <c r="A16" i="3" s="1"/>
  <c r="A60" i="1"/>
  <c r="A10" i="3" s="1"/>
  <c r="A96" i="1"/>
  <c r="A46" i="3" s="1"/>
  <c r="A64" i="1"/>
  <c r="A14" i="3" s="1"/>
  <c r="A83" i="1"/>
  <c r="A33" i="3" s="1"/>
  <c r="A67" i="1"/>
  <c r="A17" i="3" s="1"/>
  <c r="A94" i="1"/>
  <c r="A44" i="3" s="1"/>
  <c r="A78" i="1"/>
  <c r="A28" i="3" s="1"/>
  <c r="A62" i="1"/>
  <c r="A12" i="3" s="1"/>
  <c r="A88" i="1"/>
  <c r="A38" i="3" s="1"/>
  <c r="A91" i="1"/>
  <c r="A41" i="3" s="1"/>
  <c r="A85" i="1"/>
  <c r="A35" i="3" s="1"/>
  <c r="A30" i="3"/>
  <c r="B61" i="1"/>
  <c r="B11" i="3" s="1"/>
  <c r="B57" i="1" l="1"/>
  <c r="B7" i="3" s="1"/>
  <c r="C57" i="1"/>
  <c r="C7" i="3" s="1"/>
  <c r="D7" i="3" s="1"/>
  <c r="C94" i="1"/>
  <c r="C44" i="3" s="1"/>
  <c r="B59" i="1"/>
  <c r="B9" i="3" s="1"/>
  <c r="C56" i="1"/>
  <c r="C6" i="3" s="1"/>
  <c r="D6" i="3" s="1"/>
  <c r="C83" i="1"/>
  <c r="C33" i="3" s="1"/>
  <c r="B81" i="1"/>
  <c r="B31" i="3" s="1"/>
  <c r="C59" i="1"/>
  <c r="C9" i="3" s="1"/>
  <c r="D9" i="3" s="1"/>
  <c r="B83" i="1"/>
  <c r="B33" i="3" s="1"/>
  <c r="C86" i="1"/>
  <c r="C36" i="3" s="1"/>
  <c r="B58" i="1"/>
  <c r="B8" i="3" s="1"/>
  <c r="A6" i="3"/>
  <c r="B60" i="1"/>
  <c r="B10" i="3" s="1"/>
  <c r="B62" i="1"/>
  <c r="B12" i="3" s="1"/>
  <c r="B70" i="1"/>
  <c r="B20" i="3" s="1"/>
  <c r="C58" i="1"/>
  <c r="C8" i="3" s="1"/>
  <c r="D8" i="3" s="1"/>
  <c r="C93" i="1"/>
  <c r="C43" i="3" s="1"/>
  <c r="C81" i="1"/>
  <c r="C31" i="3" s="1"/>
  <c r="C85" i="1"/>
  <c r="C35" i="3" s="1"/>
  <c r="C64" i="1"/>
  <c r="C14" i="3" s="1"/>
  <c r="B73" i="1"/>
  <c r="B23" i="3" s="1"/>
  <c r="B74" i="1"/>
  <c r="B24" i="3" s="1"/>
  <c r="B72" i="1"/>
  <c r="B22" i="3" s="1"/>
  <c r="B88" i="1"/>
  <c r="B38" i="3" s="1"/>
  <c r="B85" i="1"/>
  <c r="B35" i="3" s="1"/>
  <c r="B64" i="1"/>
  <c r="B14" i="3" s="1"/>
  <c r="B76" i="1"/>
  <c r="B26" i="3" s="1"/>
  <c r="B71" i="1"/>
  <c r="B21" i="3" s="1"/>
  <c r="B75" i="1"/>
  <c r="B25" i="3" s="1"/>
  <c r="B63" i="1"/>
  <c r="B13" i="3" s="1"/>
  <c r="C73" i="1"/>
  <c r="C23" i="3" s="1"/>
  <c r="C74" i="1"/>
  <c r="C24" i="3" s="1"/>
  <c r="C72" i="1"/>
  <c r="C22" i="3" s="1"/>
  <c r="C76" i="1"/>
  <c r="C26" i="3" s="1"/>
  <c r="C71" i="1"/>
  <c r="C21" i="3" s="1"/>
  <c r="C66" i="1"/>
  <c r="C16" i="3" s="1"/>
  <c r="C75" i="1"/>
  <c r="C25" i="3" s="1"/>
  <c r="C60" i="1"/>
  <c r="C10" i="3" s="1"/>
  <c r="D10" i="3" s="1"/>
  <c r="C63" i="1"/>
  <c r="C13" i="3" s="1"/>
  <c r="D13" i="3" s="1"/>
  <c r="B87" i="1"/>
  <c r="B37" i="3" s="1"/>
  <c r="B91" i="1"/>
  <c r="B41" i="3" s="1"/>
  <c r="B84" i="1"/>
  <c r="B34" i="3" s="1"/>
  <c r="C89" i="1"/>
  <c r="C39" i="3" s="1"/>
  <c r="C97" i="1"/>
  <c r="C47" i="3" s="1"/>
  <c r="C82" i="1"/>
  <c r="C32" i="3" s="1"/>
  <c r="C95" i="1"/>
  <c r="C45" i="3" s="1"/>
  <c r="B100" i="1"/>
  <c r="B50" i="3" s="1"/>
  <c r="B67" i="1"/>
  <c r="B17" i="3" s="1"/>
  <c r="B97" i="1"/>
  <c r="B47" i="3" s="1"/>
  <c r="B95" i="1"/>
  <c r="B45" i="3" s="1"/>
  <c r="B79" i="1"/>
  <c r="B29" i="3" s="1"/>
  <c r="B93" i="1"/>
  <c r="B43" i="3" s="1"/>
  <c r="B94" i="1"/>
  <c r="B44" i="3" s="1"/>
  <c r="B65" i="1"/>
  <c r="B15" i="3" s="1"/>
  <c r="B98" i="1"/>
  <c r="B48" i="3" s="1"/>
  <c r="B92" i="1"/>
  <c r="B42" i="3" s="1"/>
  <c r="C100" i="1"/>
  <c r="C50" i="3" s="1"/>
  <c r="C67" i="1"/>
  <c r="C17" i="3" s="1"/>
  <c r="C77" i="1"/>
  <c r="C27" i="3" s="1"/>
  <c r="C78" i="1"/>
  <c r="C28" i="3" s="1"/>
  <c r="C65" i="1"/>
  <c r="C15" i="3" s="1"/>
  <c r="C88" i="1"/>
  <c r="C38" i="3" s="1"/>
  <c r="C69" i="1"/>
  <c r="C19" i="3" s="1"/>
  <c r="C70" i="1"/>
  <c r="C20" i="3" s="1"/>
  <c r="C99" i="1"/>
  <c r="C49" i="3" s="1"/>
  <c r="B89" i="1"/>
  <c r="B39" i="3" s="1"/>
  <c r="B82" i="1"/>
  <c r="B32" i="3" s="1"/>
  <c r="C96" i="1"/>
  <c r="C46" i="3" s="1"/>
  <c r="B68" i="1"/>
  <c r="B18" i="3" s="1"/>
  <c r="B90" i="1"/>
  <c r="B40" i="3" s="1"/>
  <c r="B86" i="1"/>
  <c r="B36" i="3" s="1"/>
  <c r="B77" i="1"/>
  <c r="B27" i="3" s="1"/>
  <c r="B78" i="1"/>
  <c r="B28" i="3" s="1"/>
  <c r="B80" i="1"/>
  <c r="B30" i="3" s="1"/>
  <c r="B66" i="1"/>
  <c r="B16" i="3" s="1"/>
  <c r="B69" i="1"/>
  <c r="B19" i="3" s="1"/>
  <c r="B99" i="1"/>
  <c r="B49" i="3" s="1"/>
  <c r="C68" i="1"/>
  <c r="C18" i="3" s="1"/>
  <c r="C90" i="1"/>
  <c r="C40" i="3" s="1"/>
  <c r="C61" i="1"/>
  <c r="C11" i="3" s="1"/>
  <c r="C62" i="1"/>
  <c r="C12" i="3" s="1"/>
  <c r="D12" i="3" s="1"/>
  <c r="C87" i="1"/>
  <c r="C37" i="3" s="1"/>
  <c r="C91" i="1"/>
  <c r="C41" i="3" s="1"/>
  <c r="C98" i="1"/>
  <c r="C48" i="3" s="1"/>
  <c r="C84" i="1"/>
  <c r="C34" i="3" s="1"/>
  <c r="C92" i="1"/>
  <c r="C42" i="3" s="1"/>
  <c r="C79" i="1"/>
  <c r="C29" i="3" s="1"/>
  <c r="B96" i="1"/>
  <c r="B46" i="3" s="1"/>
  <c r="C80" i="1"/>
  <c r="C30" i="3" s="1"/>
  <c r="E6" i="3"/>
  <c r="E7" i="3"/>
  <c r="E46" i="3" l="1"/>
  <c r="E20" i="3"/>
  <c r="E28" i="3"/>
  <c r="E47" i="3"/>
  <c r="E16" i="3"/>
  <c r="E24" i="3"/>
  <c r="E41" i="3"/>
  <c r="E9" i="3"/>
  <c r="E23" i="3"/>
  <c r="E36" i="3"/>
  <c r="E37" i="3"/>
  <c r="E17" i="3"/>
  <c r="E26" i="3"/>
  <c r="E35" i="3"/>
  <c r="D26" i="3"/>
  <c r="D15" i="3"/>
  <c r="E50" i="3"/>
  <c r="D32" i="3"/>
  <c r="D11" i="3"/>
  <c r="D14" i="3"/>
  <c r="E15" i="3"/>
  <c r="D48" i="3"/>
  <c r="D42" i="3"/>
  <c r="D31" i="3"/>
  <c r="E34" i="3"/>
  <c r="E12" i="3"/>
  <c r="E31" i="3"/>
  <c r="E22" i="3"/>
  <c r="E27" i="3"/>
  <c r="D40" i="3"/>
  <c r="E44" i="3"/>
  <c r="E43" i="3"/>
  <c r="E14" i="3"/>
  <c r="D21" i="3"/>
  <c r="E8" i="3"/>
  <c r="D39" i="3"/>
  <c r="E13" i="3"/>
  <c r="D19" i="3"/>
  <c r="E33" i="3"/>
  <c r="E21" i="3"/>
  <c r="E25" i="3"/>
  <c r="D28" i="3"/>
  <c r="E19" i="3"/>
  <c r="D41" i="3"/>
  <c r="E40" i="3"/>
  <c r="D44" i="3"/>
  <c r="E39" i="3"/>
  <c r="D43" i="3"/>
  <c r="E49" i="3"/>
  <c r="D30" i="3"/>
  <c r="E29" i="3"/>
  <c r="D34" i="3"/>
  <c r="E32" i="3"/>
  <c r="E30" i="3"/>
  <c r="D37" i="3"/>
  <c r="D18" i="3"/>
  <c r="D38" i="3"/>
  <c r="D17" i="3"/>
  <c r="D45" i="3"/>
  <c r="E10" i="3"/>
  <c r="E11" i="3"/>
  <c r="D16" i="3"/>
  <c r="E48" i="3"/>
  <c r="D49" i="3"/>
  <c r="D50" i="3"/>
  <c r="E18" i="3"/>
  <c r="D33" i="3"/>
  <c r="D29" i="3"/>
  <c r="E45" i="3"/>
  <c r="E38" i="3"/>
  <c r="D22" i="3"/>
  <c r="D23" i="3"/>
  <c r="D27" i="3"/>
  <c r="D25" i="3"/>
  <c r="D24" i="3"/>
  <c r="D35" i="3"/>
  <c r="D46" i="3"/>
  <c r="D47" i="3"/>
  <c r="D36" i="3"/>
  <c r="E42" i="3"/>
  <c r="D20" i="3"/>
</calcChain>
</file>

<file path=xl/sharedStrings.xml><?xml version="1.0" encoding="utf-8"?>
<sst xmlns="http://schemas.openxmlformats.org/spreadsheetml/2006/main" count="73" uniqueCount="45">
  <si>
    <t>Vorname</t>
  </si>
  <si>
    <t>Nachname</t>
  </si>
  <si>
    <t>Rang</t>
  </si>
  <si>
    <t>Punkte</t>
  </si>
  <si>
    <t>Ramsau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</si>
  <si>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</si>
  <si>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</si>
  <si>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</si>
  <si>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</si>
  <si>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</si>
  <si>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</si>
  <si>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</si>
  <si>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</si>
  <si>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</si>
  <si>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 xml:space="preserve">Haus im Ennstal </t>
  </si>
  <si>
    <t xml:space="preserve">Mautern </t>
  </si>
  <si>
    <t>U11 Mädchen</t>
  </si>
  <si>
    <t xml:space="preserve">St. Martin </t>
  </si>
  <si>
    <t>Trieben</t>
  </si>
  <si>
    <t>Bad Mitterndorf</t>
  </si>
  <si>
    <t xml:space="preserve">Sandra </t>
  </si>
  <si>
    <t>Pink</t>
  </si>
  <si>
    <t xml:space="preserve">Stefanie </t>
  </si>
  <si>
    <t>Barth</t>
  </si>
  <si>
    <t xml:space="preserve">Olivia </t>
  </si>
  <si>
    <t>Totter</t>
  </si>
  <si>
    <t>Svandova</t>
  </si>
  <si>
    <t xml:space="preserve">Linda </t>
  </si>
  <si>
    <t>Walcher</t>
  </si>
  <si>
    <t xml:space="preserve">Marina </t>
  </si>
  <si>
    <t xml:space="preserve">Giger </t>
  </si>
  <si>
    <t>Emiliy</t>
  </si>
  <si>
    <t>Petersmann</t>
  </si>
  <si>
    <t xml:space="preserve">Gösweiner </t>
  </si>
  <si>
    <t xml:space="preserve">Maria </t>
  </si>
  <si>
    <t xml:space="preserve">Elisabeth </t>
  </si>
  <si>
    <t xml:space="preserve">Kühberger </t>
  </si>
  <si>
    <t xml:space="preserve">Milena </t>
  </si>
  <si>
    <t xml:space="preserve">Kionka </t>
  </si>
  <si>
    <t xml:space="preserve">Martina </t>
  </si>
  <si>
    <t xml:space="preserve">Zeiringer </t>
  </si>
  <si>
    <t xml:space="preserve">RC ARBÖ Trieben </t>
  </si>
  <si>
    <t xml:space="preserve">Marie </t>
  </si>
  <si>
    <t xml:space="preserve">Hüttenbrenner </t>
  </si>
  <si>
    <t xml:space="preserve">Rottenmann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</si>
</sst>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G1" activePane="topRight" state="frozen"/>
      <selection pane="topRight" activeCell="L9" sqref="L9"/>
    </sheetView>
  </sheetViews>
  <sheetFormatPr baseColWidth="10" defaultColWidth="11.25" defaultRowHeight="12.75" x14ac:dyDescent="0.2"/>
  <cols>
    <col min="1" max="1" width="11.25" style="1"/>
    <col min="2" max="2" width="20.25" style="1" customWidth="1"/>
    <col min="3" max="3" width="25.625" style="1" customWidth="1"/>
    <col min="4" max="4" width="11" style="1" customWidth="1"/>
    <col min="5" max="5" width="11.25" style="24"/>
    <col min="6" max="6" width="14.5" style="1" customWidth="1"/>
    <col min="7" max="7" width="11.25" style="24"/>
    <col min="8" max="8" width="11.25" style="1"/>
    <col min="9" max="9" width="11.25" style="24"/>
    <col min="10" max="10" width="11.25" style="1"/>
    <col min="11" max="11" width="11.25" style="24"/>
    <col min="12" max="12" width="11.25" style="1"/>
    <col min="13" max="13" width="11.25" style="24"/>
    <col min="14" max="14" width="11.25" style="1"/>
    <col min="15" max="15" width="11.25" style="24"/>
    <col min="16" max="16" width="11.25" style="1"/>
    <col min="17" max="17" width="11.25" style="24"/>
    <col min="18" max="18" width="11.25" style="1"/>
    <col min="19" max="21" width="11.25" style="24"/>
    <col min="22" max="16384" width="11.25" style="1"/>
  </cols>
  <sheetData>
    <row r="1" spans="1:21" s="24" customFormat="1" x14ac:dyDescent="0.2">
      <c r="A1" s="23" t="s">
        <v>8</v>
      </c>
    </row>
    <row r="2" spans="1:21" s="24" customFormat="1" x14ac:dyDescent="0.2">
      <c r="A2" s="23"/>
    </row>
    <row r="3" spans="1:21" s="24" customFormat="1" x14ac:dyDescent="0.2">
      <c r="A3" s="25" t="s">
        <v>9</v>
      </c>
      <c r="B3" s="12" t="s">
        <v>16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11</v>
      </c>
      <c r="D5" s="14" t="s">
        <v>4</v>
      </c>
      <c r="E5" s="27"/>
      <c r="F5" s="15" t="s">
        <v>14</v>
      </c>
      <c r="G5" s="30"/>
      <c r="H5" s="16" t="s">
        <v>15</v>
      </c>
      <c r="I5" s="33"/>
      <c r="J5" s="17" t="s">
        <v>6</v>
      </c>
      <c r="K5" s="35"/>
      <c r="L5" s="18" t="s">
        <v>5</v>
      </c>
      <c r="M5" s="37"/>
      <c r="N5" s="19" t="s">
        <v>17</v>
      </c>
      <c r="O5" s="39"/>
      <c r="P5" s="20" t="s">
        <v>18</v>
      </c>
      <c r="Q5" s="41"/>
      <c r="R5" s="21" t="s">
        <v>19</v>
      </c>
      <c r="S5" s="43"/>
      <c r="T5" s="56" t="s">
        <v>7</v>
      </c>
      <c r="U5" s="56" t="s">
        <v>10</v>
      </c>
    </row>
    <row r="6" spans="1:21" x14ac:dyDescent="0.2">
      <c r="A6" s="22"/>
      <c r="B6" s="22"/>
      <c r="C6" s="22" t="s">
        <v>12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20</v>
      </c>
      <c r="B7" s="10" t="s">
        <v>21</v>
      </c>
      <c r="C7" s="10"/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/>
      <c r="K7" s="29" t="str">
        <f>IF(ISNA(VLOOKUP(J7,'Wertung-Punktevergabe'!A:B,2,FALSE)),"0",VLOOKUP(J7,'Wertung-Punktevergabe'!A:B,2,FALSE))</f>
        <v>0</v>
      </c>
      <c r="L7" s="11"/>
      <c r="M7" s="29" t="str">
        <f>IF(ISNA(VLOOKUP(L7,'Wertung-Punktevergabe'!A:B,2,FALSE)),"0",VLOOKUP(L7,'Wertung-Punktevergabe'!A:B,2,FALSE))</f>
        <v>0</v>
      </c>
      <c r="N7" s="11"/>
      <c r="O7" s="29" t="str">
        <f>IF(ISNA(VLOOKUP(N7,'Wertung-Punktevergabe'!A:B,2,FALSE)),"0",VLOOKUP(N7,'Wertung-Punktevergabe'!A:B,2,FALSE))</f>
        <v>0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E7+G7+I7+K7+M7+O7+Q7+S7</f>
        <v>20</v>
      </c>
      <c r="U7" s="45">
        <f>RANK(T7,$T$7:$T$51)</f>
        <v>3</v>
      </c>
    </row>
    <row r="8" spans="1:21" x14ac:dyDescent="0.2">
      <c r="A8" s="10" t="s">
        <v>22</v>
      </c>
      <c r="B8" s="10" t="s">
        <v>23</v>
      </c>
      <c r="C8" s="10"/>
      <c r="D8" s="11">
        <v>2</v>
      </c>
      <c r="E8" s="29">
        <f>IF(ISNA(VLOOKUP(D8,'Wertung-Punktevergabe'!A:B,2,FALSE)),"0",VLOOKUP(D8,'Wertung-Punktevergabe'!A:B,2,FALSE))</f>
        <v>18</v>
      </c>
      <c r="F8" s="11">
        <v>3</v>
      </c>
      <c r="G8" s="29">
        <f>IF(ISNA(VLOOKUP(F8,'Wertung-Punktevergabe'!A:B,2,FALSE)),"0",VLOOKUP(F8,'Wertung-Punktevergabe'!A:B,2,FALSE))</f>
        <v>16</v>
      </c>
      <c r="H8" s="11">
        <v>1</v>
      </c>
      <c r="I8" s="29">
        <f>IF(ISNA(VLOOKUP(H8,'Wertung-Punktevergabe'!A:B,2,FALSE)),"0",VLOOKUP(H8,'Wertung-Punktevergabe'!A:B,2,FALSE))</f>
        <v>20</v>
      </c>
      <c r="J8" s="11">
        <v>2</v>
      </c>
      <c r="K8" s="29">
        <f>IF(ISNA(VLOOKUP(J8,'Wertung-Punktevergabe'!A:B,2,FALSE)),"0",VLOOKUP(J8,'Wertung-Punktevergabe'!A:B,2,FALSE))</f>
        <v>18</v>
      </c>
      <c r="L8" s="11">
        <v>1</v>
      </c>
      <c r="M8" s="29">
        <f>IF(ISNA(VLOOKUP(L8,'Wertung-Punktevergabe'!A:B,2,FALSE)),"0",VLOOKUP(L8,'Wertung-Punktevergabe'!A:B,2,FALSE))</f>
        <v>20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E8+G8+I8+K8+M8+O8+Q8+S8</f>
        <v>92</v>
      </c>
      <c r="U8" s="45">
        <f t="shared" ref="U8:U51" si="1">RANK(T8,$T$7:$T$51)</f>
        <v>1</v>
      </c>
    </row>
    <row r="9" spans="1:21" x14ac:dyDescent="0.2">
      <c r="A9" s="10" t="s">
        <v>24</v>
      </c>
      <c r="B9" s="10" t="s">
        <v>25</v>
      </c>
      <c r="C9" s="10"/>
      <c r="D9" s="11">
        <v>3</v>
      </c>
      <c r="E9" s="29">
        <f>IF(ISNA(VLOOKUP(D9,'Wertung-Punktevergabe'!A:B,2,FALSE)),"0",VLOOKUP(D9,'Wertung-Punktevergabe'!A:B,2,FALSE))</f>
        <v>16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16</v>
      </c>
      <c r="U9" s="45">
        <f t="shared" si="1"/>
        <v>8</v>
      </c>
    </row>
    <row r="10" spans="1:21" x14ac:dyDescent="0.2">
      <c r="A10" s="10" t="s">
        <v>20</v>
      </c>
      <c r="B10" s="10" t="s">
        <v>26</v>
      </c>
      <c r="C10" s="10"/>
      <c r="D10" s="11">
        <v>4</v>
      </c>
      <c r="E10" s="29">
        <f>IF(ISNA(VLOOKUP(D10,'Wertung-Punktevergabe'!A:B,2,FALSE)),"0",VLOOKUP(D10,'Wertung-Punktevergabe'!A:B,2,FALSE))</f>
        <v>14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14</v>
      </c>
      <c r="U10" s="45">
        <f t="shared" si="1"/>
        <v>11</v>
      </c>
    </row>
    <row r="11" spans="1:21" x14ac:dyDescent="0.2">
      <c r="A11" s="10" t="s">
        <v>27</v>
      </c>
      <c r="B11" s="10" t="s">
        <v>28</v>
      </c>
      <c r="C11" s="10"/>
      <c r="D11" s="11">
        <v>5</v>
      </c>
      <c r="E11" s="29">
        <f>IF(ISNA(VLOOKUP(D11,'Wertung-Punktevergabe'!A:B,2,FALSE)),"0",VLOOKUP(D11,'Wertung-Punktevergabe'!A:B,2,FALSE))</f>
        <v>12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12</v>
      </c>
      <c r="U11" s="45">
        <f t="shared" si="1"/>
        <v>12</v>
      </c>
    </row>
    <row r="12" spans="1:21" x14ac:dyDescent="0.2">
      <c r="A12" s="10" t="s">
        <v>29</v>
      </c>
      <c r="B12" s="10" t="s">
        <v>30</v>
      </c>
      <c r="C12" s="10"/>
      <c r="D12" s="11">
        <v>6</v>
      </c>
      <c r="E12" s="29">
        <f>IF(ISNA(VLOOKUP(D12,'Wertung-Punktevergabe'!A:B,2,FALSE)),"0",VLOOKUP(D12,'Wertung-Punktevergabe'!A:B,2,FALSE))</f>
        <v>10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10</v>
      </c>
      <c r="U12" s="45">
        <f t="shared" si="1"/>
        <v>13</v>
      </c>
    </row>
    <row r="13" spans="1:21" x14ac:dyDescent="0.2">
      <c r="A13" s="1" t="s">
        <v>31</v>
      </c>
      <c r="B13" s="1" t="s">
        <v>32</v>
      </c>
      <c r="C13" s="10"/>
      <c r="D13" s="11">
        <v>7</v>
      </c>
      <c r="E13" s="29">
        <f>IF(ISNA(VLOOKUP(D13,'Wertung-Punktevergabe'!A:B,2,FALSE)),"0",VLOOKUP(D13,'Wertung-Punktevergabe'!A:B,2,FALSE))</f>
        <v>9</v>
      </c>
      <c r="F13" s="11">
        <v>4</v>
      </c>
      <c r="G13" s="29">
        <f>IF(ISNA(VLOOKUP(F13,'Wertung-Punktevergabe'!A:B,2,FALSE)),"0",VLOOKUP(F13,'Wertung-Punktevergabe'!A:B,2,FALSE))</f>
        <v>14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23</v>
      </c>
      <c r="U13" s="45">
        <f t="shared" si="1"/>
        <v>2</v>
      </c>
    </row>
    <row r="14" spans="1:21" x14ac:dyDescent="0.2">
      <c r="A14" s="10" t="s">
        <v>27</v>
      </c>
      <c r="B14" s="10" t="s">
        <v>33</v>
      </c>
      <c r="C14" s="10"/>
      <c r="D14" s="11"/>
      <c r="E14" s="29" t="str">
        <f>IF(ISNA(VLOOKUP(D14,'Wertung-Punktevergabe'!A:B,2,FALSE)),"0",VLOOKUP(D14,'Wertung-Punktevergabe'!A:B,2,FALSE))</f>
        <v>0</v>
      </c>
      <c r="F14" s="11">
        <v>1</v>
      </c>
      <c r="G14" s="29">
        <f>IF(ISNA(VLOOKUP(F14,'Wertung-Punktevergabe'!A:B,2,FALSE)),"0",VLOOKUP(F14,'Wertung-Punktevergabe'!A:B,2,FALSE))</f>
        <v>20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20</v>
      </c>
      <c r="U14" s="45">
        <f t="shared" si="1"/>
        <v>3</v>
      </c>
    </row>
    <row r="15" spans="1:21" x14ac:dyDescent="0.2">
      <c r="A15" s="10" t="s">
        <v>34</v>
      </c>
      <c r="B15" s="10" t="s">
        <v>33</v>
      </c>
      <c r="C15" s="10"/>
      <c r="D15" s="11"/>
      <c r="E15" s="29" t="str">
        <f>IF(ISNA(VLOOKUP(D15,'Wertung-Punktevergabe'!A:B,2,FALSE)),"0",VLOOKUP(D15,'Wertung-Punktevergabe'!A:B,2,FALSE))</f>
        <v>0</v>
      </c>
      <c r="F15" s="11">
        <v>2</v>
      </c>
      <c r="G15" s="29">
        <f>IF(ISNA(VLOOKUP(F15,'Wertung-Punktevergabe'!A:B,2,FALSE)),"0",VLOOKUP(F15,'Wertung-Punktevergabe'!A:B,2,FALSE))</f>
        <v>18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18</v>
      </c>
      <c r="U15" s="45">
        <f t="shared" si="1"/>
        <v>6</v>
      </c>
    </row>
    <row r="16" spans="1:21" x14ac:dyDescent="0.2">
      <c r="A16" s="10" t="s">
        <v>35</v>
      </c>
      <c r="B16" s="10" t="s">
        <v>36</v>
      </c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>
        <v>2</v>
      </c>
      <c r="I16" s="29">
        <f>IF(ISNA(VLOOKUP(H16,'Wertung-Punktevergabe'!A:B,2,FALSE)),"0",VLOOKUP(H16,'Wertung-Punktevergabe'!A:B,2,FALSE))</f>
        <v>18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18</v>
      </c>
      <c r="U16" s="45">
        <f t="shared" si="1"/>
        <v>6</v>
      </c>
    </row>
    <row r="17" spans="1:21" x14ac:dyDescent="0.2">
      <c r="A17" s="10" t="s">
        <v>37</v>
      </c>
      <c r="B17" s="10" t="s">
        <v>38</v>
      </c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>
        <v>3</v>
      </c>
      <c r="I17" s="29">
        <f>IF(ISNA(VLOOKUP(H17,'Wertung-Punktevergabe'!A:B,2,FALSE)),"0",VLOOKUP(H17,'Wertung-Punktevergabe'!A:B,2,FALSE))</f>
        <v>16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16</v>
      </c>
      <c r="U17" s="45">
        <f t="shared" si="1"/>
        <v>8</v>
      </c>
    </row>
    <row r="18" spans="1:21" x14ac:dyDescent="0.2">
      <c r="A18" s="10" t="s">
        <v>39</v>
      </c>
      <c r="B18" s="10" t="s">
        <v>40</v>
      </c>
      <c r="C18" s="10" t="s">
        <v>41</v>
      </c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>
        <v>1</v>
      </c>
      <c r="K18" s="29">
        <f>IF(ISNA(VLOOKUP(J18,'Wertung-Punktevergabe'!A:B,2,FALSE)),"0",VLOOKUP(J18,'Wertung-Punktevergabe'!A:B,2,FALSE))</f>
        <v>20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/>
      <c r="Q18" s="29" t="str">
        <f>IF(ISNA(VLOOKUP(P18,'Wertung-Punktevergabe'!A:B,2,FALSE)),"0",VLOOKUP(P18,'Wertung-Punktevergabe'!A:B,2,FALSE))</f>
        <v>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20</v>
      </c>
      <c r="U18" s="45">
        <f t="shared" si="1"/>
        <v>3</v>
      </c>
    </row>
    <row r="19" spans="1:21" x14ac:dyDescent="0.2">
      <c r="A19" s="10" t="s">
        <v>42</v>
      </c>
      <c r="B19" s="10" t="s">
        <v>43</v>
      </c>
      <c r="C19" s="10" t="s">
        <v>44</v>
      </c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>
        <v>3</v>
      </c>
      <c r="K19" s="29">
        <f>IF(ISNA(VLOOKUP(J19,'Wertung-Punktevergabe'!A:B,2,FALSE)),"0",VLOOKUP(J19,'Wertung-Punktevergabe'!A:B,2,FALSE))</f>
        <v>16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16</v>
      </c>
      <c r="U19" s="45">
        <f t="shared" si="1"/>
        <v>8</v>
      </c>
    </row>
    <row r="20" spans="1:21" x14ac:dyDescent="0.2">
      <c r="A20" s="10"/>
      <c r="B20" s="10"/>
      <c r="C20" s="10"/>
      <c r="D20" s="11"/>
      <c r="E20" s="29" t="str">
        <f>IF(ISNA(VLOOKUP(D20,'Wertung-Punktevergabe'!A:B,2,FALSE)),"0",VLOOKUP(D20,'Wertung-Punktevergabe'!A:B,2,FALSE))</f>
        <v>0</v>
      </c>
      <c r="F20" s="11"/>
      <c r="G20" s="29" t="str">
        <f>IF(ISNA(VLOOKUP(F20,'Wertung-Punktevergabe'!A:B,2,FALSE)),"0",VLOOKUP(F20,'Wertung-Punktevergabe'!A:B,2,FALSE))</f>
        <v>0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/>
      <c r="Q20" s="29" t="str">
        <f>IF(ISNA(VLOOKUP(P20,'Wertung-Punktevergabe'!A:B,2,FALSE)),"0",VLOOKUP(P20,'Wertung-Punktevergabe'!A:B,2,FALSE))</f>
        <v>0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0</v>
      </c>
      <c r="U20" s="45">
        <f t="shared" si="1"/>
        <v>14</v>
      </c>
    </row>
    <row r="21" spans="1:21" x14ac:dyDescent="0.2">
      <c r="A21" s="10"/>
      <c r="B21" s="10"/>
      <c r="C21" s="10"/>
      <c r="D21" s="11"/>
      <c r="E21" s="29" t="str">
        <f>IF(ISNA(VLOOKUP(D21,'Wertung-Punktevergabe'!A:B,2,FALSE)),"0",VLOOKUP(D21,'Wertung-Punktevergabe'!A:B,2,FALSE))</f>
        <v>0</v>
      </c>
      <c r="F21" s="11"/>
      <c r="G21" s="29" t="str">
        <f>IF(ISNA(VLOOKUP(F21,'Wertung-Punktevergabe'!A:B,2,FALSE)),"0",VLOOKUP(F21,'Wertung-Punktevergabe'!A:B,2,FALSE))</f>
        <v>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0</v>
      </c>
      <c r="U21" s="45">
        <f t="shared" si="1"/>
        <v>14</v>
      </c>
    </row>
    <row r="22" spans="1:21" x14ac:dyDescent="0.2">
      <c r="A22" s="10"/>
      <c r="B22" s="10"/>
      <c r="C22" s="10"/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/>
      <c r="K22" s="29" t="str">
        <f>IF(ISNA(VLOOKUP(J22,'Wertung-Punktevergabe'!A:B,2,FALSE)),"0",VLOOKUP(J22,'Wertung-Punktevergabe'!A:B,2,FALSE))</f>
        <v>0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0</v>
      </c>
      <c r="U22" s="45">
        <f t="shared" si="1"/>
        <v>14</v>
      </c>
    </row>
    <row r="23" spans="1:21" x14ac:dyDescent="0.2">
      <c r="A23" s="10"/>
      <c r="B23" s="10"/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/>
      <c r="K23" s="29" t="str">
        <f>IF(ISNA(VLOOKUP(J23,'Wertung-Punktevergabe'!A:B,2,FALSE)),"0",VLOOKUP(J23,'Wertung-Punktevergabe'!A:B,2,FALSE))</f>
        <v>0</v>
      </c>
      <c r="L23" s="11"/>
      <c r="M23" s="29" t="str">
        <f>IF(ISNA(VLOOKUP(L23,'Wertung-Punktevergabe'!A:B,2,FALSE)),"0",VLOOKUP(L23,'Wertung-Punktevergabe'!A:B,2,FALSE))</f>
        <v>0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0</v>
      </c>
      <c r="U23" s="45">
        <f t="shared" si="1"/>
        <v>14</v>
      </c>
    </row>
    <row r="24" spans="1:21" x14ac:dyDescent="0.2">
      <c r="A24" s="10"/>
      <c r="B24" s="10"/>
      <c r="C24" s="10"/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/>
      <c r="K24" s="29" t="str">
        <f>IF(ISNA(VLOOKUP(J24,'Wertung-Punktevergabe'!A:B,2,FALSE)),"0",VLOOKUP(J24,'Wertung-Punktevergabe'!A:B,2,FALSE))</f>
        <v>0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0</v>
      </c>
      <c r="U24" s="45">
        <f t="shared" si="1"/>
        <v>14</v>
      </c>
    </row>
    <row r="25" spans="1:21" x14ac:dyDescent="0.2">
      <c r="A25" s="10"/>
      <c r="B25" s="10"/>
      <c r="C25" s="10"/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/>
      <c r="K25" s="29" t="str">
        <f>IF(ISNA(VLOOKUP(J25,'Wertung-Punktevergabe'!A:B,2,FALSE)),"0",VLOOKUP(J25,'Wertung-Punktevergabe'!A:B,2,FALSE))</f>
        <v>0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0</v>
      </c>
      <c r="U25" s="45">
        <f t="shared" si="1"/>
        <v>14</v>
      </c>
    </row>
    <row r="26" spans="1:21" x14ac:dyDescent="0.2">
      <c r="A26" s="10"/>
      <c r="B26" s="10"/>
      <c r="C26" s="10"/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/>
      <c r="K26" s="29" t="str">
        <f>IF(ISNA(VLOOKUP(J26,'Wertung-Punktevergabe'!A:B,2,FALSE)),"0",VLOOKUP(J26,'Wertung-Punktevergabe'!A:B,2,FALSE))</f>
        <v>0</v>
      </c>
      <c r="L26" s="11"/>
      <c r="M26" s="29" t="str">
        <f>IF(ISNA(VLOOKUP(L26,'Wertung-Punktevergabe'!A:B,2,FALSE)),"0",VLOOKUP(L26,'Wertung-Punktevergabe'!A:B,2,FALSE))</f>
        <v>0</v>
      </c>
      <c r="N26" s="11"/>
      <c r="O26" s="29" t="str">
        <f>IF(ISNA(VLOOKUP(N26,'Wertung-Punktevergabe'!A:B,2,FALSE)),"0",VLOOKUP(N26,'Wertung-Punktevergabe'!A:B,2,FALSE))</f>
        <v>0</v>
      </c>
      <c r="P26" s="11"/>
      <c r="Q26" s="29" t="str">
        <f>IF(ISNA(VLOOKUP(P26,'Wertung-Punktevergabe'!A:B,2,FALSE)),"0",VLOOKUP(P26,'Wertung-Punktevergabe'!A:B,2,FALSE))</f>
        <v>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0</v>
      </c>
      <c r="U26" s="45">
        <f t="shared" si="1"/>
        <v>14</v>
      </c>
    </row>
    <row r="27" spans="1:21" x14ac:dyDescent="0.2">
      <c r="A27" s="10"/>
      <c r="B27" s="10"/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/>
      <c r="K27" s="29" t="str">
        <f>IF(ISNA(VLOOKUP(J27,'Wertung-Punktevergabe'!A:B,2,FALSE)),"0",VLOOKUP(J27,'Wertung-Punktevergabe'!A:B,2,FALSE))</f>
        <v>0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0</v>
      </c>
      <c r="U27" s="45">
        <f t="shared" si="1"/>
        <v>14</v>
      </c>
    </row>
    <row r="28" spans="1:21" x14ac:dyDescent="0.2">
      <c r="A28" s="10"/>
      <c r="B28" s="10"/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/>
      <c r="K28" s="29" t="str">
        <f>IF(ISNA(VLOOKUP(J28,'Wertung-Punktevergabe'!A:B,2,FALSE)),"0",VLOOKUP(J28,'Wertung-Punktevergabe'!A:B,2,FALSE))</f>
        <v>0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0</v>
      </c>
      <c r="U28" s="45">
        <f t="shared" si="1"/>
        <v>14</v>
      </c>
    </row>
    <row r="29" spans="1:21" x14ac:dyDescent="0.2">
      <c r="A29" s="10"/>
      <c r="B29" s="10"/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/>
      <c r="M29" s="29" t="str">
        <f>IF(ISNA(VLOOKUP(L29,'Wertung-Punktevergabe'!A:B,2,FALSE)),"0",VLOOKUP(L29,'Wertung-Punktevergabe'!A:B,2,FALSE))</f>
        <v>0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0</v>
      </c>
      <c r="U29" s="45">
        <f t="shared" si="1"/>
        <v>14</v>
      </c>
    </row>
    <row r="30" spans="1:21" x14ac:dyDescent="0.2">
      <c r="A30" s="10"/>
      <c r="B30" s="10"/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/>
      <c r="O30" s="29" t="str">
        <f>IF(ISNA(VLOOKUP(N30,'Wertung-Punktevergabe'!A:B,2,FALSE)),"0",VLOOKUP(N30,'Wertung-Punktevergabe'!A:B,2,FALSE))</f>
        <v>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0</v>
      </c>
      <c r="U30" s="45">
        <f t="shared" si="1"/>
        <v>14</v>
      </c>
    </row>
    <row r="31" spans="1:21" x14ac:dyDescent="0.2">
      <c r="A31" s="10"/>
      <c r="B31" s="10"/>
      <c r="C31" s="10"/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/>
      <c r="O31" s="29" t="str">
        <f>IF(ISNA(VLOOKUP(N31,'Wertung-Punktevergabe'!A:B,2,FALSE)),"0",VLOOKUP(N31,'Wertung-Punktevergabe'!A:B,2,FALSE))</f>
        <v>0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0</v>
      </c>
      <c r="U31" s="45">
        <f t="shared" si="1"/>
        <v>14</v>
      </c>
    </row>
    <row r="32" spans="1:21" x14ac:dyDescent="0.2">
      <c r="A32" s="10"/>
      <c r="B32" s="10"/>
      <c r="C32" s="10"/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/>
      <c r="Q32" s="29" t="str">
        <f>IF(ISNA(VLOOKUP(P32,'Wertung-Punktevergabe'!A:B,2,FALSE)),"0",VLOOKUP(P32,'Wertung-Punktevergabe'!A:B,2,FALSE))</f>
        <v>0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0</v>
      </c>
      <c r="U32" s="45">
        <f t="shared" si="1"/>
        <v>14</v>
      </c>
    </row>
    <row r="33" spans="1:21" x14ac:dyDescent="0.2">
      <c r="A33" s="10"/>
      <c r="B33" s="10"/>
      <c r="C33" s="10"/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/>
      <c r="Q33" s="29" t="str">
        <f>IF(ISNA(VLOOKUP(P33,'Wertung-Punktevergabe'!A:B,2,FALSE)),"0",VLOOKUP(P33,'Wertung-Punktevergabe'!A:B,2,FALSE))</f>
        <v>0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0</v>
      </c>
      <c r="U33" s="45">
        <f t="shared" si="1"/>
        <v>14</v>
      </c>
    </row>
    <row r="34" spans="1:21" x14ac:dyDescent="0.2">
      <c r="A34" s="10"/>
      <c r="B34" s="10"/>
      <c r="C34" s="10"/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/>
      <c r="Q34" s="29" t="str">
        <f>IF(ISNA(VLOOKUP(P34,'Wertung-Punktevergabe'!A:B,2,FALSE)),"0",VLOOKUP(P34,'Wertung-Punktevergabe'!A:B,2,FALSE))</f>
        <v>0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0</v>
      </c>
      <c r="U34" s="45">
        <f t="shared" si="1"/>
        <v>14</v>
      </c>
    </row>
    <row r="35" spans="1:21" x14ac:dyDescent="0.2">
      <c r="A35" s="10"/>
      <c r="B35" s="10"/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/>
      <c r="Q35" s="29" t="str">
        <f>IF(ISNA(VLOOKUP(P35,'Wertung-Punktevergabe'!A:B,2,FALSE)),"0",VLOOKUP(P35,'Wertung-Punktevergabe'!A:B,2,FALSE))</f>
        <v>0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0</v>
      </c>
      <c r="U35" s="45">
        <f t="shared" si="1"/>
        <v>14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14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14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14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14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14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14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14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14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14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14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14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14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14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14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14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14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Stefanie </v>
      </c>
      <c r="C56" s="47" t="str">
        <f>IF($A56="","",INDEX($A$7:$U$51,_xlfn.AGGREGATE(15,6,ROW($U$7:$U$51)-ROW($U$7)+1/($U$7:$U$51=A56),COUNTIF($A$56:A56,A56)),2))</f>
        <v>Barth</v>
      </c>
    </row>
    <row r="57" spans="1:21" x14ac:dyDescent="0.2">
      <c r="A57" s="47">
        <f>SMALL($U$7:$U$51,ROWS($A$56:A57))</f>
        <v>2</v>
      </c>
      <c r="B57" s="47" t="str">
        <f>IF($A57="","",INDEX($A$7:$U$51,_xlfn.AGGREGATE(15,6,ROW($U$7:$U$51)-ROW($U$7)+1/($U$7:$U$51=A57),COUNTIF($A$56:A57,A57)),1))</f>
        <v>Emiliy</v>
      </c>
      <c r="C57" s="47" t="str">
        <f>IF($A57="","",INDEX($A$7:$U$51,_xlfn.AGGREGATE(15,6,ROW($U$7:$U$51)-ROW($U$7)+1/($U$7:$U$51=A57),COUNTIF($A$56:A57,A57)),2))</f>
        <v>Petersmann</v>
      </c>
    </row>
    <row r="58" spans="1:21" x14ac:dyDescent="0.2">
      <c r="A58" s="47">
        <f>SMALL($U$7:$U$51,ROWS($A$56:A58))</f>
        <v>3</v>
      </c>
      <c r="B58" s="47" t="str">
        <f>IF($A58="","",INDEX($A$7:$U$51,_xlfn.AGGREGATE(15,6,ROW($U$7:$U$51)-ROW($U$7)+1/($U$7:$U$51=A58),COUNTIF($A$56:A58,A58)),1))</f>
        <v xml:space="preserve">Sandra </v>
      </c>
      <c r="C58" s="47" t="str">
        <f>IF($A58="","",INDEX($A$7:$U$51,_xlfn.AGGREGATE(15,6,ROW($U$7:$U$51)-ROW($U$7)+1/($U$7:$U$51=A58),COUNTIF($A$56:A58,A58)),2))</f>
        <v>Pink</v>
      </c>
    </row>
    <row r="59" spans="1:21" x14ac:dyDescent="0.2">
      <c r="A59" s="47">
        <f>SMALL($U$7:$U$51,ROWS($A$56:A59))</f>
        <v>3</v>
      </c>
      <c r="B59" s="47" t="str">
        <f>IF($A59="","",INDEX($A$7:$U$51,_xlfn.AGGREGATE(15,6,ROW($U$7:$U$51)-ROW($U$7)+1/($U$7:$U$51=A59),COUNTIF($A$56:A59,A59)),1))</f>
        <v xml:space="preserve">Linda </v>
      </c>
      <c r="C59" s="47" t="str">
        <f>IF($A59="","",INDEX($A$7:$U$51,_xlfn.AGGREGATE(15,6,ROW($U$7:$U$51)-ROW($U$7)+1/($U$7:$U$51=A59),COUNTIF($A$56:A59,A59)),2))</f>
        <v xml:space="preserve">Gösweiner </v>
      </c>
    </row>
    <row r="60" spans="1:21" x14ac:dyDescent="0.2">
      <c r="A60" s="47">
        <f>SMALL($U$7:$U$51,ROWS($A$56:A60))</f>
        <v>3</v>
      </c>
      <c r="B60" s="47" t="str">
        <f>IF($A60="","",INDEX($A$7:$U$51,_xlfn.AGGREGATE(15,6,ROW($U$7:$U$51)-ROW($U$7)+1/($U$7:$U$51=A60),COUNTIF($A$56:A60,A60)),1))</f>
        <v xml:space="preserve">Martina </v>
      </c>
      <c r="C60" s="47" t="str">
        <f>IF($A60="","",INDEX($A$7:$U$51,_xlfn.AGGREGATE(15,6,ROW($U$7:$U$51)-ROW($U$7)+1/($U$7:$U$51=A60),COUNTIF($A$56:A60,A60)),2))</f>
        <v xml:space="preserve">Zeiringer </v>
      </c>
    </row>
    <row r="61" spans="1:21" x14ac:dyDescent="0.2">
      <c r="A61" s="47">
        <f>SMALL($U$7:$U$51,ROWS($A$56:A61))</f>
        <v>6</v>
      </c>
      <c r="B61" s="47" t="str">
        <f>IF($A61="","",INDEX($A$7:$U$51,_xlfn.AGGREGATE(15,6,ROW($U$7:$U$51)-ROW($U$7)+1/($U$7:$U$51=A61),COUNTIF($A$56:A61,A61)),1))</f>
        <v xml:space="preserve">Maria </v>
      </c>
      <c r="C61" s="47" t="str">
        <f>IF($A61="","",INDEX($A$7:$U$51,_xlfn.AGGREGATE(15,6,ROW($U$7:$U$51)-ROW($U$7)+1/($U$7:$U$51=A61),COUNTIF($A$56:A61,A61)),2))</f>
        <v xml:space="preserve">Gösweiner </v>
      </c>
    </row>
    <row r="62" spans="1:21" x14ac:dyDescent="0.2">
      <c r="A62" s="47">
        <f>SMALL($U$7:$U$51,ROWS($A$56:A62))</f>
        <v>6</v>
      </c>
      <c r="B62" s="47" t="str">
        <f>IF($A62="","",INDEX($A$7:$U$51,_xlfn.AGGREGATE(15,6,ROW($U$7:$U$51)-ROW($U$7)+1/($U$7:$U$51=A62),COUNTIF($A$56:A62,A62)),1))</f>
        <v xml:space="preserve">Elisabeth </v>
      </c>
      <c r="C62" s="47" t="str">
        <f>IF($A62="","",INDEX($A$7:$U$51,_xlfn.AGGREGATE(15,6,ROW($U$7:$U$51)-ROW($U$7)+1/($U$7:$U$51=A62),COUNTIF($A$56:A62,A62)),2))</f>
        <v xml:space="preserve">Kühberger </v>
      </c>
    </row>
    <row r="63" spans="1:21" x14ac:dyDescent="0.2">
      <c r="A63" s="47">
        <f>SMALL($U$7:$U$51,ROWS($A$56:A63))</f>
        <v>8</v>
      </c>
      <c r="B63" s="47" t="str">
        <f>IF($A63="","",INDEX($A$7:$U$51,_xlfn.AGGREGATE(15,6,ROW($U$7:$U$51)-ROW($U$7)+1/($U$7:$U$51=A63),COUNTIF($A$56:A63,A63)),1))</f>
        <v xml:space="preserve">Olivia </v>
      </c>
      <c r="C63" s="47" t="str">
        <f>IF($A63="","",INDEX($A$7:$U$51,_xlfn.AGGREGATE(15,6,ROW($U$7:$U$51)-ROW($U$7)+1/($U$7:$U$51=A63),COUNTIF($A$56:A63,A63)),2))</f>
        <v>Totter</v>
      </c>
    </row>
    <row r="64" spans="1:21" x14ac:dyDescent="0.2">
      <c r="A64" s="47">
        <f>SMALL($U$7:$U$51,ROWS($A$56:A64))</f>
        <v>8</v>
      </c>
      <c r="B64" s="47" t="str">
        <f>IF($A64="","",INDEX($A$7:$U$51,_xlfn.AGGREGATE(15,6,ROW($U$7:$U$51)-ROW($U$7)+1/($U$7:$U$51=A64),COUNTIF($A$56:A64,A64)),1))</f>
        <v xml:space="preserve">Milena </v>
      </c>
      <c r="C64" s="47" t="str">
        <f>IF($A64="","",INDEX($A$7:$U$51,_xlfn.AGGREGATE(15,6,ROW($U$7:$U$51)-ROW($U$7)+1/($U$7:$U$51=A64),COUNTIF($A$56:A64,A64)),2))</f>
        <v xml:space="preserve">Kionka </v>
      </c>
    </row>
    <row r="65" spans="1:3" x14ac:dyDescent="0.2">
      <c r="A65" s="47">
        <f>SMALL($U$7:$U$51,ROWS($A$56:A65))</f>
        <v>8</v>
      </c>
      <c r="B65" s="47" t="str">
        <f>IF($A65="","",INDEX($A$7:$U$51,_xlfn.AGGREGATE(15,6,ROW($U$7:$U$51)-ROW($U$7)+1/($U$7:$U$51=A65),COUNTIF($A$56:A65,A65)),1))</f>
        <v xml:space="preserve">Marie </v>
      </c>
      <c r="C65" s="47" t="str">
        <f>IF($A65="","",INDEX($A$7:$U$51,_xlfn.AGGREGATE(15,6,ROW($U$7:$U$51)-ROW($U$7)+1/($U$7:$U$51=A65),COUNTIF($A$56:A65,A65)),2))</f>
        <v xml:space="preserve">Hüttenbrenner </v>
      </c>
    </row>
    <row r="66" spans="1:3" x14ac:dyDescent="0.2">
      <c r="A66" s="47">
        <f>SMALL($U$7:$U$51,ROWS($A$56:A66))</f>
        <v>11</v>
      </c>
      <c r="B66" s="47" t="str">
        <f>IF($A66="","",INDEX($A$7:$U$51,_xlfn.AGGREGATE(15,6,ROW($U$7:$U$51)-ROW($U$7)+1/($U$7:$U$51=A66),COUNTIF($A$56:A66,A66)),1))</f>
        <v xml:space="preserve">Sandra </v>
      </c>
      <c r="C66" s="47" t="str">
        <f>IF($A66="","",INDEX($A$7:$U$51,_xlfn.AGGREGATE(15,6,ROW($U$7:$U$51)-ROW($U$7)+1/($U$7:$U$51=A66),COUNTIF($A$56:A66,A66)),2))</f>
        <v>Svandova</v>
      </c>
    </row>
    <row r="67" spans="1:3" x14ac:dyDescent="0.2">
      <c r="A67" s="47">
        <f>SMALL($U$7:$U$51,ROWS($A$56:A67))</f>
        <v>12</v>
      </c>
      <c r="B67" s="47" t="str">
        <f>IF($A67="","",INDEX($A$7:$U$51,_xlfn.AGGREGATE(15,6,ROW($U$7:$U$51)-ROW($U$7)+1/($U$7:$U$51=A67),COUNTIF($A$56:A67,A67)),1))</f>
        <v xml:space="preserve">Linda </v>
      </c>
      <c r="C67" s="47" t="str">
        <f>IF($A67="","",INDEX($A$7:$U$51,_xlfn.AGGREGATE(15,6,ROW($U$7:$U$51)-ROW($U$7)+1/($U$7:$U$51=A67),COUNTIF($A$56:A67,A67)),2))</f>
        <v>Walcher</v>
      </c>
    </row>
    <row r="68" spans="1:3" x14ac:dyDescent="0.2">
      <c r="A68" s="47">
        <f>SMALL($U$7:$U$51,ROWS($A$56:A68))</f>
        <v>13</v>
      </c>
      <c r="B68" s="47" t="str">
        <f>IF($A68="","",INDEX($A$7:$U$51,_xlfn.AGGREGATE(15,6,ROW($U$7:$U$51)-ROW($U$7)+1/($U$7:$U$51=A68),COUNTIF($A$56:A68,A68)),1))</f>
        <v xml:space="preserve">Marina </v>
      </c>
      <c r="C68" s="47" t="str">
        <f>IF($A68="","",INDEX($A$7:$U$51,_xlfn.AGGREGATE(15,6,ROW($U$7:$U$51)-ROW($U$7)+1/($U$7:$U$51=A68),COUNTIF($A$56:A68,A68)),2))</f>
        <v xml:space="preserve">Giger </v>
      </c>
    </row>
    <row r="69" spans="1:3" x14ac:dyDescent="0.2">
      <c r="A69" s="47">
        <f>SMALL($U$7:$U$51,ROWS($A$56:A69))</f>
        <v>14</v>
      </c>
      <c r="B69" s="47">
        <f>IF($A69="","",INDEX($A$7:$U$51,_xlfn.AGGREGATE(15,6,ROW($U$7:$U$51)-ROW($U$7)+1/($U$7:$U$51=A69),COUNTIF($A$56:A69,A69)),1))</f>
        <v>0</v>
      </c>
      <c r="C69" s="47">
        <f>IF($A69="","",INDEX($A$7:$U$51,_xlfn.AGGREGATE(15,6,ROW($U$7:$U$51)-ROW($U$7)+1/($U$7:$U$51=A69),COUNTIF($A$56:A69,A69)),2))</f>
        <v>0</v>
      </c>
    </row>
    <row r="70" spans="1:3" x14ac:dyDescent="0.2">
      <c r="A70" s="47">
        <f>SMALL($U$7:$U$51,ROWS($A$56:A70))</f>
        <v>14</v>
      </c>
      <c r="B70" s="47">
        <f>IF($A70="","",INDEX($A$7:$U$51,_xlfn.AGGREGATE(15,6,ROW($U$7:$U$51)-ROW($U$7)+1/($U$7:$U$51=A70),COUNTIF($A$56:A70,A70)),1))</f>
        <v>0</v>
      </c>
      <c r="C70" s="47">
        <f>IF($A70="","",INDEX($A$7:$U$51,_xlfn.AGGREGATE(15,6,ROW($U$7:$U$51)-ROW($U$7)+1/($U$7:$U$51=A70),COUNTIF($A$56:A70,A70)),2))</f>
        <v>0</v>
      </c>
    </row>
    <row r="71" spans="1:3" x14ac:dyDescent="0.2">
      <c r="A71" s="47">
        <f>SMALL($U$7:$U$51,ROWS($A$56:A71))</f>
        <v>14</v>
      </c>
      <c r="B71" s="47">
        <f>IF($A71="","",INDEX($A$7:$U$51,_xlfn.AGGREGATE(15,6,ROW($U$7:$U$51)-ROW($U$7)+1/($U$7:$U$51=A71),COUNTIF($A$56:A71,A71)),1))</f>
        <v>0</v>
      </c>
      <c r="C71" s="47">
        <f>IF($A71="","",INDEX($A$7:$U$51,_xlfn.AGGREGATE(15,6,ROW($U$7:$U$51)-ROW($U$7)+1/($U$7:$U$51=A71),COUNTIF($A$56:A71,A71)),2))</f>
        <v>0</v>
      </c>
    </row>
    <row r="72" spans="1:3" x14ac:dyDescent="0.2">
      <c r="A72" s="47">
        <f>SMALL($U$7:$U$51,ROWS($A$56:A72))</f>
        <v>14</v>
      </c>
      <c r="B72" s="47">
        <f>IF($A72="","",INDEX($A$7:$U$51,_xlfn.AGGREGATE(15,6,ROW($U$7:$U$51)-ROW($U$7)+1/($U$7:$U$51=A72),COUNTIF($A$56:A72,A72)),1))</f>
        <v>0</v>
      </c>
      <c r="C72" s="47">
        <f>IF($A72="","",INDEX($A$7:$U$51,_xlfn.AGGREGATE(15,6,ROW($U$7:$U$51)-ROW($U$7)+1/($U$7:$U$51=A72),COUNTIF($A$56:A72,A72)),2))</f>
        <v>0</v>
      </c>
    </row>
    <row r="73" spans="1:3" x14ac:dyDescent="0.2">
      <c r="A73" s="47">
        <f>SMALL($U$7:$U$51,ROWS($A$56:A73))</f>
        <v>14</v>
      </c>
      <c r="B73" s="47">
        <f>IF($A73="","",INDEX($A$7:$U$51,_xlfn.AGGREGATE(15,6,ROW($U$7:$U$51)-ROW($U$7)+1/($U$7:$U$51=A73),COUNTIF($A$56:A73,A73)),1))</f>
        <v>0</v>
      </c>
      <c r="C73" s="47">
        <f>IF($A73="","",INDEX($A$7:$U$51,_xlfn.AGGREGATE(15,6,ROW($U$7:$U$51)-ROW($U$7)+1/($U$7:$U$51=A73),COUNTIF($A$56:A73,A73)),2))</f>
        <v>0</v>
      </c>
    </row>
    <row r="74" spans="1:3" x14ac:dyDescent="0.2">
      <c r="A74" s="47">
        <f>SMALL($U$7:$U$51,ROWS($A$56:A74))</f>
        <v>14</v>
      </c>
      <c r="B74" s="47">
        <f>IF($A74="","",INDEX($A$7:$U$51,_xlfn.AGGREGATE(15,6,ROW($U$7:$U$51)-ROW($U$7)+1/($U$7:$U$51=A74),COUNTIF($A$56:A74,A74)),1))</f>
        <v>0</v>
      </c>
      <c r="C74" s="47">
        <f>IF($A74="","",INDEX($A$7:$U$51,_xlfn.AGGREGATE(15,6,ROW($U$7:$U$51)-ROW($U$7)+1/($U$7:$U$51=A74),COUNTIF($A$56:A74,A74)),2))</f>
        <v>0</v>
      </c>
    </row>
    <row r="75" spans="1:3" x14ac:dyDescent="0.2">
      <c r="A75" s="47">
        <f>SMALL($U$7:$U$51,ROWS($A$56:A75))</f>
        <v>14</v>
      </c>
      <c r="B75" s="47">
        <f>IF($A75="","",INDEX($A$7:$U$51,_xlfn.AGGREGATE(15,6,ROW($U$7:$U$51)-ROW($U$7)+1/($U$7:$U$51=A75),COUNTIF($A$56:A75,A75)),1))</f>
        <v>0</v>
      </c>
      <c r="C75" s="47">
        <f>IF($A75="","",INDEX($A$7:$U$51,_xlfn.AGGREGATE(15,6,ROW($U$7:$U$51)-ROW($U$7)+1/($U$7:$U$51=A75),COUNTIF($A$56:A75,A75)),2))</f>
        <v>0</v>
      </c>
    </row>
    <row r="76" spans="1:3" x14ac:dyDescent="0.2">
      <c r="A76" s="47">
        <f>SMALL($U$7:$U$51,ROWS($A$56:A76))</f>
        <v>14</v>
      </c>
      <c r="B76" s="47">
        <f>IF($A76="","",INDEX($A$7:$U$51,_xlfn.AGGREGATE(15,6,ROW($U$7:$U$51)-ROW($U$7)+1/($U$7:$U$51=A76),COUNTIF($A$56:A76,A76)),1))</f>
        <v>0</v>
      </c>
      <c r="C76" s="47">
        <f>IF($A76="","",INDEX($A$7:$U$51,_xlfn.AGGREGATE(15,6,ROW($U$7:$U$51)-ROW($U$7)+1/($U$7:$U$51=A76),COUNTIF($A$56:A76,A76)),2))</f>
        <v>0</v>
      </c>
    </row>
    <row r="77" spans="1:3" x14ac:dyDescent="0.2">
      <c r="A77" s="47">
        <f>SMALL($U$7:$U$51,ROWS($A$56:A77))</f>
        <v>14</v>
      </c>
      <c r="B77" s="47">
        <f>IF($A77="","",INDEX($A$7:$U$51,_xlfn.AGGREGATE(15,6,ROW($U$7:$U$51)-ROW($U$7)+1/($U$7:$U$51=A77),COUNTIF($A$56:A77,A77)),1))</f>
        <v>0</v>
      </c>
      <c r="C77" s="47">
        <f>IF($A77="","",INDEX($A$7:$U$51,_xlfn.AGGREGATE(15,6,ROW($U$7:$U$51)-ROW($U$7)+1/($U$7:$U$51=A77),COUNTIF($A$56:A77,A77)),2))</f>
        <v>0</v>
      </c>
    </row>
    <row r="78" spans="1:3" x14ac:dyDescent="0.2">
      <c r="A78" s="47">
        <f>SMALL($U$7:$U$51,ROWS($A$56:A78))</f>
        <v>14</v>
      </c>
      <c r="B78" s="47">
        <f>IF($A78="","",INDEX($A$7:$U$51,_xlfn.AGGREGATE(15,6,ROW($U$7:$U$51)-ROW($U$7)+1/($U$7:$U$51=A78),COUNTIF($A$56:A78,A78)),1))</f>
        <v>0</v>
      </c>
      <c r="C78" s="47">
        <f>IF($A78="","",INDEX($A$7:$U$51,_xlfn.AGGREGATE(15,6,ROW($U$7:$U$51)-ROW($U$7)+1/($U$7:$U$51=A78),COUNTIF($A$56:A78,A78)),2))</f>
        <v>0</v>
      </c>
    </row>
    <row r="79" spans="1:3" x14ac:dyDescent="0.2">
      <c r="A79" s="47">
        <f>SMALL($U$7:$U$51,ROWS($A$56:A79))</f>
        <v>14</v>
      </c>
      <c r="B79" s="47">
        <f>IF($A79="","",INDEX($A$7:$U$51,_xlfn.AGGREGATE(15,6,ROW($U$7:$U$51)-ROW($U$7)+1/($U$7:$U$51=A79),COUNTIF($A$56:A79,A79)),1))</f>
        <v>0</v>
      </c>
      <c r="C79" s="47">
        <f>IF($A79="","",INDEX($A$7:$U$51,_xlfn.AGGREGATE(15,6,ROW($U$7:$U$51)-ROW($U$7)+1/($U$7:$U$51=A79),COUNTIF($A$56:A79,A79)),2))</f>
        <v>0</v>
      </c>
    </row>
    <row r="80" spans="1:3" x14ac:dyDescent="0.2">
      <c r="A80" s="47">
        <f>SMALL($U$7:$U$51,ROWS($A$56:A80))</f>
        <v>14</v>
      </c>
      <c r="B80" s="47">
        <f>IF($A80="","",INDEX($A$7:$U$51,_xlfn.AGGREGATE(15,6,ROW($U$7:$U$51)-ROW($U$7)+1/($U$7:$U$51=A80),COUNTIF($A$56:A80,A80)),1))</f>
        <v>0</v>
      </c>
      <c r="C80" s="47">
        <f>IF($A80="","",INDEX($A$7:$U$51,_xlfn.AGGREGATE(15,6,ROW($U$7:$U$51)-ROW($U$7)+1/($U$7:$U$51=A80),COUNTIF($A$56:A80,A80)),2))</f>
        <v>0</v>
      </c>
    </row>
    <row r="81" spans="1:3" x14ac:dyDescent="0.2">
      <c r="A81" s="47">
        <f>SMALL($U$7:$U$51,ROWS($A$56:A81))</f>
        <v>14</v>
      </c>
      <c r="B81" s="47">
        <f>IF($A81="","",INDEX($A$7:$U$51,_xlfn.AGGREGATE(15,6,ROW($U$7:$U$51)-ROW($U$7)+1/($U$7:$U$51=A81),COUNTIF($A$56:A81,A81)),1))</f>
        <v>0</v>
      </c>
      <c r="C81" s="47">
        <f>IF($A81="","",INDEX($A$7:$U$51,_xlfn.AGGREGATE(15,6,ROW($U$7:$U$51)-ROW($U$7)+1/($U$7:$U$51=A81),COUNTIF($A$56:A81,A81)),2))</f>
        <v>0</v>
      </c>
    </row>
    <row r="82" spans="1:3" x14ac:dyDescent="0.2">
      <c r="A82" s="47">
        <f>SMALL($U$7:$U$51,ROWS($A$56:A82))</f>
        <v>14</v>
      </c>
      <c r="B82" s="47">
        <f>IF($A82="","",INDEX($A$7:$U$51,_xlfn.AGGREGATE(15,6,ROW($U$7:$U$51)-ROW($U$7)+1/($U$7:$U$51=A82),COUNTIF($A$56:A82,A82)),1))</f>
        <v>0</v>
      </c>
      <c r="C82" s="47">
        <f>IF($A82="","",INDEX($A$7:$U$51,_xlfn.AGGREGATE(15,6,ROW($U$7:$U$51)-ROW($U$7)+1/($U$7:$U$51=A82),COUNTIF($A$56:A82,A82)),2))</f>
        <v>0</v>
      </c>
    </row>
    <row r="83" spans="1:3" x14ac:dyDescent="0.2">
      <c r="A83" s="47">
        <f>SMALL($U$7:$U$51,ROWS($A$56:A83))</f>
        <v>14</v>
      </c>
      <c r="B83" s="47">
        <f>IF($A83="","",INDEX($A$7:$U$51,_xlfn.AGGREGATE(15,6,ROW($U$7:$U$51)-ROW($U$7)+1/($U$7:$U$51=A83),COUNTIF($A$56:A83,A83)),1))</f>
        <v>0</v>
      </c>
      <c r="C83" s="47">
        <f>IF($A83="","",INDEX($A$7:$U$51,_xlfn.AGGREGATE(15,6,ROW($U$7:$U$51)-ROW($U$7)+1/($U$7:$U$51=A83),COUNTIF($A$56:A83,A83)),2))</f>
        <v>0</v>
      </c>
    </row>
    <row r="84" spans="1:3" x14ac:dyDescent="0.2">
      <c r="A84" s="47">
        <f>SMALL($U$7:$U$51,ROWS($A$56:A84))</f>
        <v>14</v>
      </c>
      <c r="B84" s="47">
        <f>IF($A84="","",INDEX($A$7:$U$51,_xlfn.AGGREGATE(15,6,ROW($U$7:$U$51)-ROW($U$7)+1/($U$7:$U$51=A84),COUNTIF($A$56:A84,A84)),1))</f>
        <v>0</v>
      </c>
      <c r="C84" s="47">
        <f>IF($A84="","",INDEX($A$7:$U$51,_xlfn.AGGREGATE(15,6,ROW($U$7:$U$51)-ROW($U$7)+1/($U$7:$U$51=A84),COUNTIF($A$56:A84,A84)),2))</f>
        <v>0</v>
      </c>
    </row>
    <row r="85" spans="1:3" x14ac:dyDescent="0.2">
      <c r="A85" s="47">
        <f>SMALL($U$7:$U$51,ROWS($A$56:A85))</f>
        <v>14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14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14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14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14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14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14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14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14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14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14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14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14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14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14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14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sheetProtection sheet="1" objects="1" scenarios="1"/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8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9</v>
      </c>
      <c r="B3" s="59" t="str">
        <f>Datenbank!B3</f>
        <v>U11 Mädchen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13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Stefanie </v>
      </c>
      <c r="C6" s="54" t="str">
        <f>Datenbank!C56</f>
        <v>Barth</v>
      </c>
      <c r="D6" s="54" t="str">
        <f>IFERROR(IF(VLOOKUP(C6,Datenbank!B5:C35,2,FALSE)=0,"",VLOOKUP(C6,Datenbank!B5:C35,2,FALSE)),"")</f>
        <v/>
      </c>
      <c r="E6" s="54">
        <f>VLOOKUP(C6,Datenbank!B:T,19,FALSE)</f>
        <v>92</v>
      </c>
    </row>
    <row r="7" spans="1:5" ht="21" customHeight="1" x14ac:dyDescent="0.2">
      <c r="A7" s="54">
        <f>Datenbank!A57</f>
        <v>2</v>
      </c>
      <c r="B7" s="54" t="str">
        <f>Datenbank!B57</f>
        <v>Emiliy</v>
      </c>
      <c r="C7" s="54" t="str">
        <f>Datenbank!C57</f>
        <v>Petersmann</v>
      </c>
      <c r="D7" s="54" t="str">
        <f>IFERROR(IF(VLOOKUP(C7,Datenbank!B6:C52,2,FALSE)=0,"",VLOOKUP(C7,Datenbank!B6:C52,2,FALSE)),"")</f>
        <v/>
      </c>
      <c r="E7" s="54">
        <f>VLOOKUP(C7,Datenbank!B:T,19,FALSE)</f>
        <v>23</v>
      </c>
    </row>
    <row r="8" spans="1:5" ht="21" customHeight="1" x14ac:dyDescent="0.2">
      <c r="A8" s="54">
        <f>Datenbank!A58</f>
        <v>3</v>
      </c>
      <c r="B8" s="54" t="str">
        <f>Datenbank!B58</f>
        <v xml:space="preserve">Sandra </v>
      </c>
      <c r="C8" s="54" t="str">
        <f>Datenbank!C58</f>
        <v>Pink</v>
      </c>
      <c r="D8" s="54" t="str">
        <f>IFERROR(IF(VLOOKUP(C8,Datenbank!B7:C53,2,FALSE)=0,"",VLOOKUP(C8,Datenbank!B7:C53,2,FALSE)),"")</f>
        <v/>
      </c>
      <c r="E8" s="54">
        <f>VLOOKUP(C8,Datenbank!B:T,19,FALSE)</f>
        <v>20</v>
      </c>
    </row>
    <row r="9" spans="1:5" ht="21" customHeight="1" x14ac:dyDescent="0.2">
      <c r="A9" s="54">
        <f>Datenbank!A59</f>
        <v>3</v>
      </c>
      <c r="B9" s="54" t="str">
        <f>Datenbank!B59</f>
        <v xml:space="preserve">Linda </v>
      </c>
      <c r="C9" s="54" t="str">
        <f>Datenbank!C59</f>
        <v xml:space="preserve">Gösweiner </v>
      </c>
      <c r="D9" s="54" t="str">
        <f>IFERROR(IF(VLOOKUP(C9,Datenbank!B8:C54,2,FALSE)=0,"",VLOOKUP(C9,Datenbank!B8:C54,2,FALSE)),"")</f>
        <v/>
      </c>
      <c r="E9" s="54">
        <f>VLOOKUP(C9,Datenbank!B:T,19,FALSE)</f>
        <v>20</v>
      </c>
    </row>
    <row r="10" spans="1:5" ht="21" customHeight="1" x14ac:dyDescent="0.2">
      <c r="A10" s="54">
        <f>Datenbank!A60</f>
        <v>3</v>
      </c>
      <c r="B10" s="54" t="str">
        <f>Datenbank!B60</f>
        <v xml:space="preserve">Martina </v>
      </c>
      <c r="C10" s="54" t="str">
        <f>Datenbank!C60</f>
        <v xml:space="preserve">Zeiringer </v>
      </c>
      <c r="D10" s="54" t="str">
        <f>IFERROR(IF(VLOOKUP(C10,Datenbank!B9:C55,2,FALSE)=0,"",VLOOKUP(C10,Datenbank!B9:C55,2,FALSE)),"")</f>
        <v xml:space="preserve">RC ARBÖ Trieben </v>
      </c>
      <c r="E10" s="54">
        <f>VLOOKUP(C10,Datenbank!B:T,19,FALSE)</f>
        <v>20</v>
      </c>
    </row>
    <row r="11" spans="1:5" ht="21" customHeight="1" x14ac:dyDescent="0.2">
      <c r="A11" s="54">
        <f>Datenbank!A61</f>
        <v>6</v>
      </c>
      <c r="B11" s="54" t="str">
        <f>Datenbank!B61</f>
        <v xml:space="preserve">Maria </v>
      </c>
      <c r="C11" s="54" t="str">
        <f>Datenbank!C61</f>
        <v xml:space="preserve">Gösweiner </v>
      </c>
      <c r="D11" s="54" t="str">
        <f>IFERROR(IF(VLOOKUP(C11,Datenbank!B10:C56,2,FALSE)=0,"",VLOOKUP(C11,Datenbank!B10:C56,2,FALSE)),"")</f>
        <v/>
      </c>
      <c r="E11" s="54">
        <f>VLOOKUP(C11,Datenbank!B:T,19,FALSE)</f>
        <v>20</v>
      </c>
    </row>
    <row r="12" spans="1:5" ht="21" customHeight="1" x14ac:dyDescent="0.2">
      <c r="A12" s="54">
        <f>Datenbank!A62</f>
        <v>6</v>
      </c>
      <c r="B12" s="54" t="str">
        <f>Datenbank!B62</f>
        <v xml:space="preserve">Elisabeth </v>
      </c>
      <c r="C12" s="54" t="str">
        <f>Datenbank!C62</f>
        <v xml:space="preserve">Kühberger </v>
      </c>
      <c r="D12" s="54" t="str">
        <f>IFERROR(IF(VLOOKUP(C12,Datenbank!B11:C57,2,FALSE)=0,"",VLOOKUP(C12,Datenbank!B11:C57,2,FALSE)),"")</f>
        <v/>
      </c>
      <c r="E12" s="54">
        <f>VLOOKUP(C12,Datenbank!B:T,19,FALSE)</f>
        <v>18</v>
      </c>
    </row>
    <row r="13" spans="1:5" ht="21" customHeight="1" x14ac:dyDescent="0.2">
      <c r="A13" s="54">
        <f>Datenbank!A63</f>
        <v>8</v>
      </c>
      <c r="B13" s="54" t="str">
        <f>Datenbank!B63</f>
        <v xml:space="preserve">Olivia </v>
      </c>
      <c r="C13" s="54" t="str">
        <f>Datenbank!C63</f>
        <v>Totter</v>
      </c>
      <c r="D13" s="54" t="str">
        <f>IFERROR(IF(VLOOKUP(C13,Datenbank!B12:C58,2,FALSE)=0,"",VLOOKUP(C13,Datenbank!B12:C58,2,FALSE)),"")</f>
        <v/>
      </c>
      <c r="E13" s="54">
        <f>VLOOKUP(C13,Datenbank!B:T,19,FALSE)</f>
        <v>16</v>
      </c>
    </row>
    <row r="14" spans="1:5" ht="21" customHeight="1" x14ac:dyDescent="0.2">
      <c r="A14" s="54">
        <f>Datenbank!A64</f>
        <v>8</v>
      </c>
      <c r="B14" s="54" t="str">
        <f>Datenbank!B64</f>
        <v xml:space="preserve">Milena </v>
      </c>
      <c r="C14" s="54" t="str">
        <f>Datenbank!C64</f>
        <v xml:space="preserve">Kionka </v>
      </c>
      <c r="D14" s="54" t="str">
        <f>IFERROR(IF(VLOOKUP(C14,Datenbank!B13:C59,2,FALSE)=0,"",VLOOKUP(C14,Datenbank!B13:C59,2,FALSE)),"")</f>
        <v/>
      </c>
      <c r="E14" s="54">
        <f>VLOOKUP(C14,Datenbank!B:T,19,FALSE)</f>
        <v>16</v>
      </c>
    </row>
    <row r="15" spans="1:5" ht="21" customHeight="1" x14ac:dyDescent="0.2">
      <c r="A15" s="54">
        <f>Datenbank!A65</f>
        <v>8</v>
      </c>
      <c r="B15" s="54" t="str">
        <f>Datenbank!B65</f>
        <v xml:space="preserve">Marie </v>
      </c>
      <c r="C15" s="54" t="str">
        <f>Datenbank!C65</f>
        <v xml:space="preserve">Hüttenbrenner </v>
      </c>
      <c r="D15" s="54" t="str">
        <f>IFERROR(IF(VLOOKUP(C15,Datenbank!B14:C60,2,FALSE)=0,"",VLOOKUP(C15,Datenbank!B14:C60,2,FALSE)),"")</f>
        <v xml:space="preserve">Rottenmann </v>
      </c>
      <c r="E15" s="54">
        <f>VLOOKUP(C15,Datenbank!B:T,19,FALSE)</f>
        <v>16</v>
      </c>
    </row>
    <row r="16" spans="1:5" ht="21" customHeight="1" x14ac:dyDescent="0.2">
      <c r="A16" s="54">
        <f>Datenbank!A66</f>
        <v>11</v>
      </c>
      <c r="B16" s="54" t="str">
        <f>Datenbank!B66</f>
        <v xml:space="preserve">Sandra </v>
      </c>
      <c r="C16" s="54" t="str">
        <f>Datenbank!C66</f>
        <v>Svandova</v>
      </c>
      <c r="D16" s="54" t="str">
        <f>IFERROR(IF(VLOOKUP(C16,Datenbank!B15:C61,2,FALSE)=0,"",VLOOKUP(C16,Datenbank!B15:C61,2,FALSE)),"")</f>
        <v/>
      </c>
      <c r="E16" s="54">
        <f>VLOOKUP(C16,Datenbank!B:T,19,FALSE)</f>
        <v>14</v>
      </c>
    </row>
    <row r="17" spans="1:5" ht="21" customHeight="1" x14ac:dyDescent="0.2">
      <c r="A17" s="54">
        <f>Datenbank!A67</f>
        <v>12</v>
      </c>
      <c r="B17" s="54" t="str">
        <f>Datenbank!B67</f>
        <v xml:space="preserve">Linda </v>
      </c>
      <c r="C17" s="54" t="str">
        <f>Datenbank!C67</f>
        <v>Walcher</v>
      </c>
      <c r="D17" s="54" t="str">
        <f>IFERROR(IF(VLOOKUP(C17,Datenbank!B16:C62,2,FALSE)=0,"",VLOOKUP(C17,Datenbank!B16:C62,2,FALSE)),"")</f>
        <v/>
      </c>
      <c r="E17" s="54">
        <f>VLOOKUP(C17,Datenbank!B:T,19,FALSE)</f>
        <v>12</v>
      </c>
    </row>
    <row r="18" spans="1:5" ht="21" customHeight="1" x14ac:dyDescent="0.2">
      <c r="A18" s="54">
        <f>Datenbank!A68</f>
        <v>13</v>
      </c>
      <c r="B18" s="54" t="str">
        <f>Datenbank!B68</f>
        <v xml:space="preserve">Marina </v>
      </c>
      <c r="C18" s="54" t="str">
        <f>Datenbank!C68</f>
        <v xml:space="preserve">Giger </v>
      </c>
      <c r="D18" s="54" t="str">
        <f>IFERROR(IF(VLOOKUP(C18,Datenbank!B17:C63,2,FALSE)=0,"",VLOOKUP(C18,Datenbank!B17:C63,2,FALSE)),"")</f>
        <v/>
      </c>
      <c r="E18" s="54">
        <f>VLOOKUP(C18,Datenbank!B:T,19,FALSE)</f>
        <v>10</v>
      </c>
    </row>
    <row r="19" spans="1:5" ht="21" customHeight="1" x14ac:dyDescent="0.2">
      <c r="A19" s="54">
        <f>Datenbank!A69</f>
        <v>14</v>
      </c>
      <c r="B19" s="54">
        <f>Datenbank!B69</f>
        <v>0</v>
      </c>
      <c r="C19" s="54">
        <f>Datenbank!C69</f>
        <v>0</v>
      </c>
      <c r="D19" s="54" t="str">
        <f>IFERROR(IF(VLOOKUP(C19,Datenbank!B18:C64,2,FALSE)=0,"",VLOOKUP(C19,Datenbank!B18:C64,2,FALSE)),"")</f>
        <v/>
      </c>
      <c r="E19" s="54">
        <f>VLOOKUP(C19,Datenbank!B:T,19,FALSE)</f>
        <v>0</v>
      </c>
    </row>
    <row r="20" spans="1:5" ht="21" customHeight="1" x14ac:dyDescent="0.2">
      <c r="A20" s="54">
        <f>Datenbank!A70</f>
        <v>14</v>
      </c>
      <c r="B20" s="54">
        <f>Datenbank!B70</f>
        <v>0</v>
      </c>
      <c r="C20" s="54">
        <f>Datenbank!C70</f>
        <v>0</v>
      </c>
      <c r="D20" s="54" t="str">
        <f>IFERROR(IF(VLOOKUP(C20,Datenbank!B19:C65,2,FALSE)=0,"",VLOOKUP(C20,Datenbank!B19:C65,2,FALSE)),"")</f>
        <v/>
      </c>
      <c r="E20" s="54">
        <f>VLOOKUP(C20,Datenbank!B:T,19,FALSE)</f>
        <v>0</v>
      </c>
    </row>
    <row r="21" spans="1:5" ht="21" customHeight="1" x14ac:dyDescent="0.2">
      <c r="A21" s="54">
        <f>Datenbank!A71</f>
        <v>14</v>
      </c>
      <c r="B21" s="54">
        <f>Datenbank!B71</f>
        <v>0</v>
      </c>
      <c r="C21" s="54">
        <f>Datenbank!C71</f>
        <v>0</v>
      </c>
      <c r="D21" s="54" t="str">
        <f>IFERROR(IF(VLOOKUP(C21,Datenbank!B20:C66,2,FALSE)=0,"",VLOOKUP(C21,Datenbank!B20:C66,2,FALSE)),"")</f>
        <v/>
      </c>
      <c r="E21" s="54">
        <f>VLOOKUP(C21,Datenbank!B:T,19,FALSE)</f>
        <v>0</v>
      </c>
    </row>
    <row r="22" spans="1:5" ht="21" customHeight="1" x14ac:dyDescent="0.2">
      <c r="A22" s="54">
        <f>Datenbank!A72</f>
        <v>14</v>
      </c>
      <c r="B22" s="54">
        <f>Datenbank!B72</f>
        <v>0</v>
      </c>
      <c r="C22" s="54">
        <f>Datenbank!C72</f>
        <v>0</v>
      </c>
      <c r="D22" s="54" t="str">
        <f>IFERROR(IF(VLOOKUP(C22,Datenbank!B21:C67,2,FALSE)=0,"",VLOOKUP(C22,Datenbank!B21:C67,2,FALSE)),"")</f>
        <v/>
      </c>
      <c r="E22" s="54">
        <f>VLOOKUP(C22,Datenbank!B:T,19,FALSE)</f>
        <v>0</v>
      </c>
    </row>
    <row r="23" spans="1:5" ht="21" customHeight="1" x14ac:dyDescent="0.2">
      <c r="A23" s="54">
        <f>Datenbank!A73</f>
        <v>14</v>
      </c>
      <c r="B23" s="54">
        <f>Datenbank!B73</f>
        <v>0</v>
      </c>
      <c r="C23" s="54">
        <f>Datenbank!C73</f>
        <v>0</v>
      </c>
      <c r="D23" s="54" t="str">
        <f>IFERROR(IF(VLOOKUP(C23,Datenbank!B22:C68,2,FALSE)=0,"",VLOOKUP(C23,Datenbank!B22:C68,2,FALSE)),"")</f>
        <v/>
      </c>
      <c r="E23" s="54">
        <f>VLOOKUP(C23,Datenbank!B:T,19,FALSE)</f>
        <v>0</v>
      </c>
    </row>
    <row r="24" spans="1:5" ht="21" customHeight="1" x14ac:dyDescent="0.2">
      <c r="A24" s="54">
        <f>Datenbank!A74</f>
        <v>14</v>
      </c>
      <c r="B24" s="54">
        <f>Datenbank!B74</f>
        <v>0</v>
      </c>
      <c r="C24" s="54">
        <f>Datenbank!C74</f>
        <v>0</v>
      </c>
      <c r="D24" s="54" t="str">
        <f>IFERROR(IF(VLOOKUP(C24,Datenbank!B23:C69,2,FALSE)=0,"",VLOOKUP(C24,Datenbank!B23:C69,2,FALSE)),"")</f>
        <v/>
      </c>
      <c r="E24" s="54">
        <f>VLOOKUP(C24,Datenbank!B:T,19,FALSE)</f>
        <v>0</v>
      </c>
    </row>
    <row r="25" spans="1:5" ht="21" customHeight="1" x14ac:dyDescent="0.2">
      <c r="A25" s="54">
        <f>Datenbank!A75</f>
        <v>14</v>
      </c>
      <c r="B25" s="54">
        <f>Datenbank!B75</f>
        <v>0</v>
      </c>
      <c r="C25" s="54">
        <f>Datenbank!C75</f>
        <v>0</v>
      </c>
      <c r="D25" s="54" t="str">
        <f>IFERROR(IF(VLOOKUP(C25,Datenbank!B24:C70,2,FALSE)=0,"",VLOOKUP(C25,Datenbank!B24:C70,2,FALSE)),"")</f>
        <v/>
      </c>
      <c r="E25" s="54">
        <f>VLOOKUP(C25,Datenbank!B:T,19,FALSE)</f>
        <v>0</v>
      </c>
    </row>
    <row r="26" spans="1:5" ht="21" customHeight="1" x14ac:dyDescent="0.2">
      <c r="A26" s="54">
        <f>Datenbank!A76</f>
        <v>14</v>
      </c>
      <c r="B26" s="54">
        <f>Datenbank!B76</f>
        <v>0</v>
      </c>
      <c r="C26" s="54">
        <f>Datenbank!C76</f>
        <v>0</v>
      </c>
      <c r="D26" s="54" t="str">
        <f>IFERROR(IF(VLOOKUP(C26,Datenbank!B25:C71,2,FALSE)=0,"",VLOOKUP(C26,Datenbank!B25:C71,2,FALSE)),"")</f>
        <v/>
      </c>
      <c r="E26" s="54">
        <f>VLOOKUP(C26,Datenbank!B:T,19,FALSE)</f>
        <v>0</v>
      </c>
    </row>
    <row r="27" spans="1:5" ht="21" customHeight="1" x14ac:dyDescent="0.2">
      <c r="A27" s="54">
        <f>Datenbank!A77</f>
        <v>14</v>
      </c>
      <c r="B27" s="54">
        <f>Datenbank!B77</f>
        <v>0</v>
      </c>
      <c r="C27" s="54">
        <f>Datenbank!C77</f>
        <v>0</v>
      </c>
      <c r="D27" s="54" t="str">
        <f>IFERROR(IF(VLOOKUP(C27,Datenbank!B26:C72,2,FALSE)=0,"",VLOOKUP(C27,Datenbank!B26:C72,2,FALSE)),"")</f>
        <v/>
      </c>
      <c r="E27" s="54">
        <f>VLOOKUP(C27,Datenbank!B:T,19,FALSE)</f>
        <v>0</v>
      </c>
    </row>
    <row r="28" spans="1:5" ht="21" customHeight="1" x14ac:dyDescent="0.2">
      <c r="A28" s="54">
        <f>Datenbank!A78</f>
        <v>14</v>
      </c>
      <c r="B28" s="54">
        <f>Datenbank!B78</f>
        <v>0</v>
      </c>
      <c r="C28" s="54">
        <f>Datenbank!C78</f>
        <v>0</v>
      </c>
      <c r="D28" s="54" t="str">
        <f>IFERROR(IF(VLOOKUP(C28,Datenbank!B27:C73,2,FALSE)=0,"",VLOOKUP(C28,Datenbank!B27:C73,2,FALSE)),"")</f>
        <v/>
      </c>
      <c r="E28" s="54">
        <f>VLOOKUP(C28,Datenbank!B:T,19,FALSE)</f>
        <v>0</v>
      </c>
    </row>
    <row r="29" spans="1:5" ht="21" customHeight="1" x14ac:dyDescent="0.2">
      <c r="A29" s="54">
        <f>Datenbank!A79</f>
        <v>14</v>
      </c>
      <c r="B29" s="54">
        <f>Datenbank!B79</f>
        <v>0</v>
      </c>
      <c r="C29" s="54">
        <f>Datenbank!C79</f>
        <v>0</v>
      </c>
      <c r="D29" s="54" t="str">
        <f>IFERROR(IF(VLOOKUP(C29,Datenbank!B28:C74,2,FALSE)=0,"",VLOOKUP(C29,Datenbank!B28:C74,2,FALSE)),"")</f>
        <v/>
      </c>
      <c r="E29" s="54">
        <f>VLOOKUP(C29,Datenbank!B:T,19,FALSE)</f>
        <v>0</v>
      </c>
    </row>
    <row r="30" spans="1:5" ht="21" customHeight="1" x14ac:dyDescent="0.2">
      <c r="A30" s="54">
        <f>Datenbank!A80</f>
        <v>14</v>
      </c>
      <c r="B30" s="54">
        <f>Datenbank!B80</f>
        <v>0</v>
      </c>
      <c r="C30" s="54">
        <f>Datenbank!C80</f>
        <v>0</v>
      </c>
      <c r="D30" s="54" t="str">
        <f>IFERROR(IF(VLOOKUP(C30,Datenbank!B29:C75,2,FALSE)=0,"",VLOOKUP(C30,Datenbank!B29:C75,2,FALSE)),"")</f>
        <v/>
      </c>
      <c r="E30" s="54">
        <f>VLOOKUP(C30,Datenbank!B:T,19,FALSE)</f>
        <v>0</v>
      </c>
    </row>
    <row r="31" spans="1:5" ht="21" customHeight="1" x14ac:dyDescent="0.2">
      <c r="A31" s="54">
        <f>Datenbank!A81</f>
        <v>14</v>
      </c>
      <c r="B31" s="54">
        <f>Datenbank!B81</f>
        <v>0</v>
      </c>
      <c r="C31" s="54">
        <f>Datenbank!C81</f>
        <v>0</v>
      </c>
      <c r="D31" s="54" t="str">
        <f>IFERROR(IF(VLOOKUP(C31,Datenbank!B30:C76,2,FALSE)=0,"",VLOOKUP(C31,Datenbank!B30:C76,2,FALSE)),"")</f>
        <v/>
      </c>
      <c r="E31" s="54">
        <f>VLOOKUP(C31,Datenbank!B:T,19,FALSE)</f>
        <v>0</v>
      </c>
    </row>
    <row r="32" spans="1:5" ht="21" customHeight="1" x14ac:dyDescent="0.2">
      <c r="A32" s="54">
        <f>Datenbank!A82</f>
        <v>14</v>
      </c>
      <c r="B32" s="54">
        <f>Datenbank!B82</f>
        <v>0</v>
      </c>
      <c r="C32" s="54">
        <f>Datenbank!C82</f>
        <v>0</v>
      </c>
      <c r="D32" s="54" t="str">
        <f>IFERROR(IF(VLOOKUP(C32,Datenbank!B31:C77,2,FALSE)=0,"",VLOOKUP(C32,Datenbank!B31:C77,2,FALSE)),"")</f>
        <v/>
      </c>
      <c r="E32" s="54">
        <f>VLOOKUP(C32,Datenbank!B:T,19,FALSE)</f>
        <v>0</v>
      </c>
    </row>
    <row r="33" spans="1:5" ht="21" customHeight="1" x14ac:dyDescent="0.2">
      <c r="A33" s="54">
        <f>Datenbank!A83</f>
        <v>14</v>
      </c>
      <c r="B33" s="54">
        <f>Datenbank!B83</f>
        <v>0</v>
      </c>
      <c r="C33" s="54">
        <f>Datenbank!C83</f>
        <v>0</v>
      </c>
      <c r="D33" s="54" t="str">
        <f>IFERROR(IF(VLOOKUP(C33,Datenbank!B32:C78,2,FALSE)=0,"",VLOOKUP(C33,Datenbank!B32:C78,2,FALSE)),"")</f>
        <v/>
      </c>
      <c r="E33" s="54">
        <f>VLOOKUP(C33,Datenbank!B:T,19,FALSE)</f>
        <v>0</v>
      </c>
    </row>
    <row r="34" spans="1:5" ht="21" customHeight="1" x14ac:dyDescent="0.2">
      <c r="A34" s="54">
        <f>Datenbank!A84</f>
        <v>14</v>
      </c>
      <c r="B34" s="54">
        <f>Datenbank!B84</f>
        <v>0</v>
      </c>
      <c r="C34" s="54">
        <f>Datenbank!C84</f>
        <v>0</v>
      </c>
      <c r="D34" s="54" t="str">
        <f>IFERROR(IF(VLOOKUP(C34,Datenbank!B33:C79,2,FALSE)=0,"",VLOOKUP(C34,Datenbank!B33:C79,2,FALSE)),"")</f>
        <v/>
      </c>
      <c r="E34" s="54">
        <f>VLOOKUP(C34,Datenbank!B:T,19,FALSE)</f>
        <v>0</v>
      </c>
    </row>
    <row r="35" spans="1:5" ht="21" customHeight="1" x14ac:dyDescent="0.2">
      <c r="A35" s="54">
        <f>Datenbank!A85</f>
        <v>14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14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14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14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14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14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14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14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14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14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14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14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14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14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14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14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sheetProtection sheet="1" objects="1" scenarios="1"/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2019-08-03T06:21:28Z</dcterms:modified>
</cp:coreProperties>
</file>